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7D8C6290-DA94-4576-A54A-3B3CD20084F2}" xr6:coauthVersionLast="47" xr6:coauthVersionMax="47" xr10:uidLastSave="{00000000-0000-0000-0000-000000000000}"/>
  <bookViews>
    <workbookView xWindow="28680" yWindow="-120" windowWidth="29040" windowHeight="15840" xr2:uid="{EF6FFA24-8C06-46AB-87AA-F7CE6542C8E9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80" i="1" l="1"/>
  <c r="J477" i="1"/>
  <c r="F487" i="1" s="1"/>
  <c r="J469" i="1"/>
  <c r="J454" i="1"/>
  <c r="J449" i="1"/>
  <c r="F464" i="1" s="1"/>
  <c r="F444" i="1"/>
  <c r="J434" i="1"/>
  <c r="J401" i="1"/>
  <c r="J395" i="1"/>
  <c r="F423" i="1" s="1"/>
  <c r="J382" i="1"/>
  <c r="J377" i="1"/>
  <c r="J370" i="1"/>
  <c r="J356" i="1"/>
  <c r="J342" i="1"/>
  <c r="J335" i="1"/>
  <c r="J328" i="1"/>
  <c r="J323" i="1"/>
  <c r="F354" i="1" s="1"/>
  <c r="J311" i="1"/>
  <c r="J304" i="1"/>
  <c r="J298" i="1"/>
  <c r="J293" i="1"/>
  <c r="J285" i="1"/>
  <c r="F283" i="1"/>
  <c r="J275" i="1"/>
  <c r="J268" i="1"/>
  <c r="J258" i="1"/>
  <c r="J250" i="1"/>
  <c r="J239" i="1"/>
  <c r="J232" i="1"/>
  <c r="J225" i="1"/>
  <c r="J213" i="1"/>
  <c r="F420" i="1" s="1"/>
  <c r="F205" i="1"/>
  <c r="J195" i="1"/>
  <c r="J188" i="1"/>
  <c r="J178" i="1"/>
  <c r="J173" i="1"/>
  <c r="J166" i="1"/>
  <c r="J156" i="1"/>
  <c r="J143" i="1"/>
  <c r="J136" i="1"/>
  <c r="J131" i="1"/>
  <c r="J116" i="1"/>
  <c r="F129" i="1" s="1"/>
  <c r="J106" i="1"/>
  <c r="J98" i="1"/>
  <c r="J90" i="1"/>
  <c r="J81" i="1"/>
  <c r="J69" i="1"/>
  <c r="E63" i="2"/>
  <c r="E60" i="2"/>
  <c r="E20" i="2"/>
  <c r="E11" i="2"/>
  <c r="G82" i="2"/>
  <c r="G84" i="2"/>
  <c r="G78" i="2"/>
  <c r="G80" i="2"/>
  <c r="F424" i="1" l="1"/>
  <c r="F425" i="1" s="1"/>
  <c r="F114" i="1"/>
  <c r="F415" i="1"/>
  <c r="F154" i="1"/>
  <c r="F321" i="1"/>
  <c r="F411" i="1"/>
  <c r="F419" i="1"/>
  <c r="F209" i="1"/>
</calcChain>
</file>

<file path=xl/sharedStrings.xml><?xml version="1.0" encoding="utf-8"?>
<sst xmlns="http://schemas.openxmlformats.org/spreadsheetml/2006/main" count="869" uniqueCount="344">
  <si>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</si>
  <si>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</si>
  <si>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</si>
  <si>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</si>
  <si>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</si>
  <si>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</si>
  <si>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</si>
  <si>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</si>
  <si>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</si>
  <si>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</si>
  <si>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</si>
  <si>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</si>
  <si>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</si>
  <si>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</si>
  <si>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</si>
  <si>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</si>
  <si>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</si>
  <si>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</si>
  <si>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</si>
  <si>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</si>
  <si>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</si>
  <si>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</si>
  <si>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</si>
  <si>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</si>
  <si>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</si>
  <si>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</si>
  <si>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</si>
  <si>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</si>
  <si>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</si>
  <si>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</si>
  <si>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</si>
  <si>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</si>
  <si>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</si>
  <si>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</si>
  <si>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</si>
  <si>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</si>
  <si>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</si>
  <si>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</si>
  <si>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</si>
  <si>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</si>
  <si>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</si>
  <si>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</si>
  <si>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</si>
  <si>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</si>
  <si>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</si>
  <si>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</si>
  <si>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</si>
  <si>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</si>
  <si>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</si>
  <si>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</si>
  <si>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</si>
  <si>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</si>
  <si>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</si>
  <si>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</si>
  <si>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</si>
  <si>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</si>
  <si>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</si>
  <si>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</si>
  <si>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</si>
  <si>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</si>
  <si>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</si>
  <si>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n°5</t>
  </si>
  <si>
    <t>PLATRERIE - ISOLATION - PEINTURES</t>
  </si>
  <si>
    <t>5.1</t>
  </si>
  <si>
    <t>C.C.T.P. COMMUN</t>
  </si>
  <si>
    <t>5.A</t>
  </si>
  <si>
    <t>5.T</t>
  </si>
  <si>
    <t>5.&amp;</t>
  </si>
  <si>
    <t>5.2</t>
  </si>
  <si>
    <t>NOTA GENERAL POUR L'ENSEMBLE DU LOT</t>
  </si>
  <si>
    <t>8.T</t>
  </si>
  <si>
    <t>8.&amp;</t>
  </si>
  <si>
    <t>5.3</t>
  </si>
  <si>
    <t>NIVEAU Rdc</t>
  </si>
  <si>
    <t>5.3.1</t>
  </si>
  <si>
    <t>DOUBLAGES - CLOISONS</t>
  </si>
  <si>
    <t>5.3.1.1</t>
  </si>
  <si>
    <t>DOUBLAGE THERMIQUE EN PLAQUES DE PLATRE THD SUR OSSATURE METALLIQUE</t>
  </si>
  <si>
    <t>5.3.1.1.1</t>
  </si>
  <si>
    <t>Doublage de base de 120 mm ép.</t>
  </si>
  <si>
    <t>9.T</t>
  </si>
  <si>
    <t>9.L</t>
  </si>
  <si>
    <t xml:space="preserve"> Localisation : 
En périphérie de la travée plateau RDV / circulation / Vaguemestre.
</t>
  </si>
  <si>
    <t>9.M.A</t>
  </si>
  <si>
    <t>¤2*(7.3+14.1)*3.1</t>
  </si>
  <si>
    <t>¤-(2.06*2.62+1.05*2.1+1.3*2.1+2.06*2.57)</t>
  </si>
  <si>
    <t>9.M.Z</t>
  </si>
  <si>
    <t>¤(A)~+1</t>
  </si>
  <si>
    <t>9.&amp;</t>
  </si>
  <si>
    <t>5.3.1.2</t>
  </si>
  <si>
    <t>CLOISON DE DISTRIBUTION EN PLAQUE DE PLATRE THD SUR OSSATURE METALLIQUE</t>
  </si>
  <si>
    <t>5.3.1.2.1</t>
  </si>
  <si>
    <t>Cloison de 100 mm ép.</t>
  </si>
  <si>
    <t xml:space="preserve"> Localisation : 
Pour l'ensemble des nouvelles cloisons.
</t>
  </si>
  <si>
    <t>¤(0.7+2+0.9+7.3+7)*3.1</t>
  </si>
  <si>
    <t>¤-(1.8*2.1+2*1.05*2.1+2.0*1.2)</t>
  </si>
  <si>
    <t>5.3.1.3</t>
  </si>
  <si>
    <t>CLOISON GT EN PLAQUE DE PLATRES SUR OSSATURE METAL</t>
  </si>
  <si>
    <t>5.3.1.3.1</t>
  </si>
  <si>
    <t>Gaine technique en plaques standards</t>
  </si>
  <si>
    <t xml:space="preserve"> Localisation : 
Pour les gaines techniques.
</t>
  </si>
  <si>
    <t>¤(0.8+0.8)*2.5</t>
  </si>
  <si>
    <t>¤(0.6+0.6)*2.5</t>
  </si>
  <si>
    <t>5.3.1.3.2</t>
  </si>
  <si>
    <t>PV pour plaque dans locaux humides EB+ collectif</t>
  </si>
  <si>
    <t xml:space="preserve"> Localisation : 
Pour les gaines techniques dans les douches.
</t>
  </si>
  <si>
    <t>9.C</t>
  </si>
  <si>
    <t>¤7.0*2</t>
  </si>
  <si>
    <t>5.3.1.4</t>
  </si>
  <si>
    <t>GARNISSAGES ET RACCORDS</t>
  </si>
  <si>
    <t>ENS</t>
  </si>
  <si>
    <t xml:space="preserve"> Localisation : 
Pour l'ensemble des zones des travaux au Rez de chaussée.
</t>
  </si>
  <si>
    <t>¤1</t>
  </si>
  <si>
    <t>4.&amp;</t>
  </si>
  <si>
    <t>Total H.T. :</t>
  </si>
  <si>
    <t>5.3.2</t>
  </si>
  <si>
    <t>ISOLATION - PLAFONDS</t>
  </si>
  <si>
    <t>5.3.2.1</t>
  </si>
  <si>
    <t>CAISSON EN PLAQUE DE PLATRE SUR OSSATURE</t>
  </si>
  <si>
    <t xml:space="preserve"> Localisation : 
Pour les caissons en plafond dans les travées 1 et 2.
</t>
  </si>
  <si>
    <t>1¤5.2*0.9+5.2*(0.3+0.3)</t>
  </si>
  <si>
    <t>¤1.9*0.8+1.9*0.3</t>
  </si>
  <si>
    <t>évac douche R+1¤3.24*(0.3+0.3)</t>
  </si>
  <si>
    <t>2¤7.1*0.5+7.1*0.3</t>
  </si>
  <si>
    <t>5.3.3</t>
  </si>
  <si>
    <t>FAUX-PLAFONDS</t>
  </si>
  <si>
    <t>5.3.3.1</t>
  </si>
  <si>
    <t>DEPOSE ET REMPLACEMENT FAUX-PLAFOND ISOLANT</t>
  </si>
  <si>
    <t xml:space="preserve"> Localisation : 
Pour la création du passage entre atelier 3 et atelier 4.
</t>
  </si>
  <si>
    <t>5.3.3.2</t>
  </si>
  <si>
    <t>FAUX-PLAFOND ACOUSTIQUE EN DALLES 600 x 600 mm</t>
  </si>
  <si>
    <t xml:space="preserve"> Localisation : 
Pour l'ensemble des locaux au Rez de chaussée des travées 1 et 2.
</t>
  </si>
  <si>
    <t>¤7.3*14+7*13.8</t>
  </si>
  <si>
    <t>esc¤-(1.3*1.3+1.3*2.7)</t>
  </si>
  <si>
    <t>5.3.3.3</t>
  </si>
  <si>
    <t>JOUE EN PLAQUE DE PLATRE SUR OSSATURE</t>
  </si>
  <si>
    <t xml:space="preserve"> Localisation : 
    - Pour les différents niveaux de faux-plafond.
    - Pour les arrêts des faux-plafonds.
</t>
  </si>
  <si>
    <t>réunion¤7*0.5</t>
  </si>
  <si>
    <t>esc¤1.35*0.5</t>
  </si>
  <si>
    <t>5.3.4</t>
  </si>
  <si>
    <t>PEINTURES</t>
  </si>
  <si>
    <t>5.3.4.1</t>
  </si>
  <si>
    <t>PEINTURE SUR PAROIS VERTICALES</t>
  </si>
  <si>
    <t xml:space="preserve"> Localisation : 
    - Pour l'ensemble du plateau RDV, de la circulation et du Vaguemestre.
    - Pour une partie des parois verticales du local ASH.
    - Pour l'ensemble des locaux existants de la travée 1.
</t>
  </si>
  <si>
    <t>RDV¤2*(7.04+6.5+0.7+0.7)*2.55+2*(2.0*1.0)-(2.06*2.62+0.9*2.1+2.0*1.2)</t>
  </si>
  <si>
    <t>circulation¤2*(7.25+2.2)*2.55-(3*0.9*2.1+1.3*2.1+2.0*1.2)</t>
  </si>
  <si>
    <t>Vaguemestre¤2*(7.04+4.92)*2.55-(0.9*2.1+2.06*2.57)</t>
  </si>
  <si>
    <t>ASH¤2*(2.42+4.35)*1.25</t>
  </si>
  <si>
    <t>autres locaux travée 1¤2*(2.1+4.26+3.5+5.75+7.6+5+2.7+2.66+1.9+4.66+4.62+2.6+4.62)*2.4-(13*0.9*2.1+(2+1.6+1.5+2)*1.5+1.0*2.25)</t>
  </si>
  <si>
    <t>5.3.4.2</t>
  </si>
  <si>
    <t>PV POUR REALISATION DES PEINTURES SUR PAROIS EXISTANTES</t>
  </si>
  <si>
    <t xml:space="preserve"> Localisation : 
    - Pour une partie des parois verticales du local ASH.
    - Pour l'ensemble des locaux existants de la travée 1.
</t>
  </si>
  <si>
    <t>autres locaux¤211.99</t>
  </si>
  <si>
    <t>5.3.4.3</t>
  </si>
  <si>
    <t>PEINTURE EN PLAFOND</t>
  </si>
  <si>
    <t xml:space="preserve"> Localisation : 
    - Pour les retombées de faux-plafond.
    - Pour les caissons en plafond.
</t>
  </si>
  <si>
    <t>¤18+5</t>
  </si>
  <si>
    <t>5.3.4.4</t>
  </si>
  <si>
    <t>PEINTURE SUR MENUISERIES BOIS</t>
  </si>
  <si>
    <t xml:space="preserve"> Localisation : 
Pour l'ensemble des ouvrages de menuiserie bois, tel que bloc-portes de distribution, façade placard technique, caissons, plinthes, trappes, tablettes, etc...
</t>
  </si>
  <si>
    <t>BP¤(1.4*2.1)*2*1.3</t>
  </si>
  <si>
    <t>¤2*(1.05*2.1)*2*1.3</t>
  </si>
  <si>
    <t>façades¤(3.6*2.55)*2*1.3</t>
  </si>
  <si>
    <t>plinthes¤28*0.15</t>
  </si>
  <si>
    <t>châssis¤(2.0*1.2)*2</t>
  </si>
  <si>
    <t>5.3.4.5</t>
  </si>
  <si>
    <t>PEINTURE SUR MENUISERIES BOIS EXISTANTES</t>
  </si>
  <si>
    <t xml:space="preserve"> Localisation : 
    - Pour la porte entre les 2 circulation.
    - Pour les portes des locaux existants de la travée 1.
</t>
  </si>
  <si>
    <t>circulation¤(1.05*2.1)*2*1.3</t>
  </si>
  <si>
    <t>autres locaux travée 1¤6*(1.05*2.1)*2*1.3</t>
  </si>
  <si>
    <t>5.3.4.6</t>
  </si>
  <si>
    <t>PEINTURE SUR RADIATEURS ET CANALISATIONS EXISTANTS</t>
  </si>
  <si>
    <t xml:space="preserve"> Localisation : 
    - Pour les canalisations apparentes.
    - Pour les radiateurs.
</t>
  </si>
  <si>
    <t>canalisations¤10.0</t>
  </si>
  <si>
    <t>radiateur¤7*(2*(1.0+0.2))*1.0*3</t>
  </si>
  <si>
    <t>3.&amp;</t>
  </si>
  <si>
    <t>5.4</t>
  </si>
  <si>
    <t>NIVEAU R+1</t>
  </si>
  <si>
    <t>5.4.1</t>
  </si>
  <si>
    <t>5.4.1.1</t>
  </si>
  <si>
    <t>5.4.1.1.1</t>
  </si>
  <si>
    <t xml:space="preserve"> Localisation : 
En périphérie de la travée salle de réunion / circulation / salle de pause.
</t>
  </si>
  <si>
    <t>¤2*(7.5+14.1)*3.0</t>
  </si>
  <si>
    <t>¤-(2.06*2.46+2.08*2.62+1.6*2.1)</t>
  </si>
  <si>
    <t>5.4.1.2</t>
  </si>
  <si>
    <t>5.4.1.2.1</t>
  </si>
  <si>
    <t xml:space="preserve"> Localisation : 
Pour l'ensemble des cloisons hors douches et WC.
</t>
  </si>
  <si>
    <t>¤(5.8+0.8+3.7+1.7)*3.0-(2*1.05*2.1+2.3*2.1+2.0*2.1)</t>
  </si>
  <si>
    <t>¤(2.7+5+2.2+4.85)*2.8-(3*1.05*2.1)</t>
  </si>
  <si>
    <t>5.4.1.2.2</t>
  </si>
  <si>
    <t>Cloison de 72 mm ép.</t>
  </si>
  <si>
    <t xml:space="preserve"> Localisation : 
Pour les cloisons des douches et WC.
</t>
  </si>
  <si>
    <t>hommes¤(1.48+1.48+2.14+3*1.7+4.26)*2.8-(6*0.95*2.1)</t>
  </si>
  <si>
    <t>femmes¤(5.3+2.1+2.1+2.1)*2.8-3*0.95*2.1</t>
  </si>
  <si>
    <t>5.4.1.2.3</t>
  </si>
  <si>
    <t>¤2*28.52</t>
  </si>
  <si>
    <t>¤2*26.5</t>
  </si>
  <si>
    <t>5.4.1.3</t>
  </si>
  <si>
    <t>5.4.1.3.1</t>
  </si>
  <si>
    <t>¤(0.3+2.1+0.3)*3.0</t>
  </si>
  <si>
    <t>¤(0.6+0.6)*2.8</t>
  </si>
  <si>
    <t>5.4.1.3.2</t>
  </si>
  <si>
    <t>9.M.B</t>
  </si>
  <si>
    <t>¤A * 2</t>
  </si>
  <si>
    <t>¤(B)~+1</t>
  </si>
  <si>
    <t>5.4.1.4</t>
  </si>
  <si>
    <t>HABILLAGE BATI-SUPPORT WC EN PLAQUE DE PLATRE SUR OSSATURE METALLIQUE</t>
  </si>
  <si>
    <t xml:space="preserve"> Localisation : 
Pour l'habillage des bâti-suppots des WC.
</t>
  </si>
  <si>
    <t>¤(1+1)*2.7</t>
  </si>
  <si>
    <t>5.4.1.5</t>
  </si>
  <si>
    <t xml:space="preserve"> Localisation : 
Pour l'ensemble des zones des travaux au R+1.
</t>
  </si>
  <si>
    <t>5.4.2</t>
  </si>
  <si>
    <t>5.4.2.1</t>
  </si>
  <si>
    <t>ISOLATION PAR LAINE DE VERRE DEROULEE</t>
  </si>
  <si>
    <t xml:space="preserve"> Localisation : 
    - Sur la zone salle de réunion, circulation et salle de pause de la travée 2.
    - Sur la zone escalier / circulation de la travée 1.
</t>
  </si>
  <si>
    <t>travée 2¤7.3*14.1</t>
  </si>
  <si>
    <t>esc / circulatin travée 1¤2.6*4.35</t>
  </si>
  <si>
    <t>5.4.2.2</t>
  </si>
  <si>
    <t>ECRAN PARE VAPEUR D'ETANCHEITE A L'AIR EN PLAFOND</t>
  </si>
  <si>
    <t xml:space="preserve"> Localisation : 
Entre l'isolation et les plafonds ci-dessous.
</t>
  </si>
  <si>
    <t>¤115</t>
  </si>
  <si>
    <t>5.4.2.3</t>
  </si>
  <si>
    <t>PLAFOND EN PLAQUE DE PLATRE SUR OSSATURE</t>
  </si>
  <si>
    <t>5.4.2.4</t>
  </si>
  <si>
    <t>PLAFOND CF 1h EN PLAQUE DE PLATRE SUR OSSATURE METALLIQUE</t>
  </si>
  <si>
    <t xml:space="preserve"> Localisation : 
Pour le local entretien.
</t>
  </si>
  <si>
    <t>¤2.5*1.8</t>
  </si>
  <si>
    <t>5.4.2.5</t>
  </si>
  <si>
    <t>CONDUIT DE DESENFUMAGE</t>
  </si>
  <si>
    <t xml:space="preserve"> Localisation : 
Pour le conduit de désenfumage de la cage d'escalier.
</t>
  </si>
  <si>
    <t>¤2*(1.2+1.2)*4.0</t>
  </si>
  <si>
    <t>5.4.3</t>
  </si>
  <si>
    <t>5.4.3.1</t>
  </si>
  <si>
    <t xml:space="preserve"> Localisation : 
Au droit de la fermeture de l'ouverture entre atelier 1 et atelier 2.
</t>
  </si>
  <si>
    <t>5.4.3.2</t>
  </si>
  <si>
    <t>FAUX-PLAFOND EN DALLE 600 x 600 mm HYGIENE</t>
  </si>
  <si>
    <t xml:space="preserve"> Localisation : 
    - Pour les douches.
    - Pour les sanitaires
    - Pour le local ASH.
</t>
  </si>
  <si>
    <t>¤7.3*4.25</t>
  </si>
  <si>
    <t>¤4.7*4.7+2.6*0.5</t>
  </si>
  <si>
    <t>5.4.3.3</t>
  </si>
  <si>
    <t xml:space="preserve"> Localisation : 
Pour l'ensemble des locaux au R+1 des travées 1 et 2, hors douches et sanitaires.
</t>
  </si>
  <si>
    <t>¤7.3*14+7*13.85</t>
  </si>
  <si>
    <t>déduire hygiène¤-55</t>
  </si>
  <si>
    <t>5.4.3.4</t>
  </si>
  <si>
    <t>trappe combles¤2*(1.0+1.0)*0.5</t>
  </si>
  <si>
    <t>passage entre travées¤1.6*0.8</t>
  </si>
  <si>
    <t>provision¤7</t>
  </si>
  <si>
    <t>¤(B+A)~+1</t>
  </si>
  <si>
    <t>5.4.4</t>
  </si>
  <si>
    <t>5.4.4.1</t>
  </si>
  <si>
    <t xml:space="preserve"> Localisation : 
    - Pour l'ensemble des locaux au R+1, hors faïences.
    - Pour le conduit de désenfumage.
</t>
  </si>
  <si>
    <t>réunion¤2*(7.04+5.7)*2.6-(1.05*2.1+2.06*2.46)</t>
  </si>
  <si>
    <t>circulation¤2*(2.2+3.6)*2.6-(2*1.05*2.1+1.6*2.1)</t>
  </si>
  <si>
    <t>pause¤2*(7.1+8.8)*2.6-(1.05*2.1+2.06*2.62)</t>
  </si>
  <si>
    <t>sanitaires hommes¤2*(7.3+4.3)*0.5</t>
  </si>
  <si>
    <t>vestiaires hommes¤2*(4.9+9.7)*2.6-(2*1.05*2.1+4.2*0.9)</t>
  </si>
  <si>
    <t>vestiaires femmes¤2*(3+5.3)*2.6-(3*0.8*2.1+1.05*2.1+2.05*1.6)</t>
  </si>
  <si>
    <t>ASH¤2*(1.58+2.04)*1.4</t>
  </si>
  <si>
    <t>circulation + esc rdc¤2*(2.7+4.4+1.3)*2.6-(3*1.05*2.1+1.6*2.1)</t>
  </si>
  <si>
    <t>conduit désenfumage¤2*(1.2+1.2)*4.0</t>
  </si>
  <si>
    <t>5.4.4.2</t>
  </si>
  <si>
    <t xml:space="preserve"> Localisation : 
Pour peintures sur les parois existantes.
</t>
  </si>
  <si>
    <t>¤11.6</t>
  </si>
  <si>
    <t>¤(2*(7.6+9.7+1.3)-(3.3+2.1))*2.6-(4.2*0.9+2.05*1.6+1.6*2.1+1.05*2.1)</t>
  </si>
  <si>
    <t>5.4.4.3</t>
  </si>
  <si>
    <t>¤11.0</t>
  </si>
  <si>
    <t>5.4.4.4</t>
  </si>
  <si>
    <t>BP¤5*(1.05*2.1)*2*1.3</t>
  </si>
  <si>
    <t>¤10*(0.95*2.1)*2*1.3</t>
  </si>
  <si>
    <t>placards¤2*(2*(2.1*0.15))</t>
  </si>
  <si>
    <t>trappe GT¤3*(0.4*0.6)*2*1.3</t>
  </si>
  <si>
    <t>combles¤(1.0*1.0)*2*1.3</t>
  </si>
  <si>
    <t>plinthes¤55*0.15</t>
  </si>
  <si>
    <t>trémie¤4.8*0.35</t>
  </si>
  <si>
    <t>caisson¤10</t>
  </si>
  <si>
    <t>5.4.4.5</t>
  </si>
  <si>
    <t xml:space="preserve"> Localisation : 
Pour la porte des sanitaires hommes.
</t>
  </si>
  <si>
    <t>¤(1.05*2.1)*2*1.3</t>
  </si>
  <si>
    <t>5.4.4.6</t>
  </si>
  <si>
    <t>radiateurs¤3*(2*(2.0+0.2))*1.0*3</t>
  </si>
  <si>
    <t>RECAPITULATIF
Lot n°5 PLATRERIE - ISOLATION - PEINTURES</t>
  </si>
  <si>
    <t>RECAPITULATIF DES CHAPITRES</t>
  </si>
  <si>
    <t>5.3 - NIVEAU Rdc</t>
  </si>
  <si>
    <t>5.4 - NIVEAU R+1</t>
  </si>
  <si>
    <t>Total du lot PLATRERIE - ISOLATION - PEINTURES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</si>
  <si>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</si>
  <si>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</si>
  <si>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</si>
  <si>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</si>
  <si>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</si>
  <si>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</si>
  <si>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</si>
  <si>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</si>
  <si>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</si>
  <si>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</si>
  <si>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</si>
  <si>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</si>
  <si>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</si>
  <si>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</si>
  <si>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</si>
  <si>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</si>
  <si>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</si>
  <si>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</si>
  <si>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</si>
  <si>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</si>
  <si>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</si>
  <si>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</si>
  <si>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</si>
  <si>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</si>
  <si>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</si>
  <si>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</si>
  <si>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</si>
  <si>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5.5</t>
  </si>
  <si>
    <t>PSE n°1 AU LOT n°5 : REMPLACEMENT FAUX-PLAFOND ATELIER</t>
  </si>
  <si>
    <t>5.5.1</t>
  </si>
  <si>
    <t xml:space="preserve"> Localisation : 
Pour l'atelier 3 et l'atelier 4.
</t>
  </si>
  <si>
    <t>¤7.3*9+4*0.4</t>
  </si>
  <si>
    <t>¤7.25*14.1</t>
  </si>
  <si>
    <t>5.6</t>
  </si>
  <si>
    <t>PSE n°2 AU LOT n°5 : FLOCAGE</t>
  </si>
  <si>
    <t>5.6.1</t>
  </si>
  <si>
    <t>DEPOSE / REPOSE D'ELEMENTS EN PLAFOND</t>
  </si>
  <si>
    <t xml:space="preserve"> Localisation : 
En plafond du sous-sol sous les 2 travées des bureaux.
</t>
  </si>
  <si>
    <t>5.6.2</t>
  </si>
  <si>
    <t>FLOCAGE THERMIQUE</t>
  </si>
  <si>
    <t xml:space="preserve"> Localisation : 
En plafond du sous-sol sous les 2 travées des bureaux, compris retombées des poutres.
</t>
  </si>
  <si>
    <t>¤7.35*14.1+7.3*14.1</t>
  </si>
  <si>
    <t>¤2*(4*7.3+10*14.1)*0.5</t>
  </si>
  <si>
    <t>5.7</t>
  </si>
  <si>
    <t>PSE n°3 AU LOT n°5 : TRAITEMENT ACOUSTIQUE</t>
  </si>
  <si>
    <t>5.7.1</t>
  </si>
  <si>
    <t>CAPTEURS ACOUSTIQUES MURAUX</t>
  </si>
  <si>
    <t xml:space="preserve"> Localisation : 
Pour la salle de pause.
</t>
  </si>
  <si>
    <t>¤6</t>
  </si>
  <si>
    <t>5.7.2</t>
  </si>
  <si>
    <t>CAPTEURS ACOUSTIQUES SUSPENDUS</t>
  </si>
  <si>
    <t>8.L</t>
  </si>
  <si>
    <t xml:space="preserve"> Localisation : 
Pour la salle de réunion.
</t>
  </si>
  <si>
    <t>5.7.2.1</t>
  </si>
  <si>
    <t>Ensemble de 7 formes ovoïdales</t>
  </si>
  <si>
    <t>5.7.2.2</t>
  </si>
  <si>
    <t>Carré de 1.20 x 1.20 m</t>
  </si>
  <si>
    <t>¤3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</si>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</sst>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4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4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16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21" fillId="0" borderId="16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6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18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21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18" fillId="0" borderId="7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166" fontId="21" fillId="0" borderId="16" xfId="0" applyNumberFormat="1" applyFont="1" applyBorder="1" applyAlignment="1">
      <alignment vertical="top" wrapText="1"/>
    </xf>
    <xf numFmtId="166" fontId="6" fillId="0" borderId="16" xfId="0" applyNumberFormat="1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5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22" fillId="0" borderId="8" xfId="0" quotePrefix="1" applyFont="1" applyBorder="1" applyAlignment="1">
      <alignment vertical="top" wrapText="1"/>
    </xf>
    <xf numFmtId="0" fontId="20" fillId="0" borderId="8" xfId="0" quotePrefix="1" applyFont="1" applyBorder="1" applyAlignment="1">
      <alignment vertical="top" wrapText="1"/>
    </xf>
    <xf numFmtId="0" fontId="19" fillId="0" borderId="1" xfId="0" quotePrefix="1" applyFont="1" applyBorder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4" fillId="0" borderId="1" xfId="0" quotePrefix="1" applyFont="1" applyBorder="1" applyAlignment="1">
      <alignment vertical="top" wrapText="1"/>
    </xf>
    <xf numFmtId="0" fontId="19" fillId="0" borderId="0" xfId="0" quotePrefix="1" applyFont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20" fillId="0" borderId="16" xfId="0" quotePrefix="1" applyFont="1" applyBorder="1" applyAlignment="1">
      <alignment vertical="top" wrapText="1"/>
    </xf>
    <xf numFmtId="0" fontId="22" fillId="0" borderId="16" xfId="0" quotePrefix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16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30D4CEC3-6FB1-4644-8038-B7CBECD0671F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152400</xdr:colOff>
      <xdr:row>1</xdr:row>
      <xdr:rowOff>27126</xdr:rowOff>
    </xdr:from>
    <xdr:to>
      <xdr:col>2</xdr:col>
      <xdr:colOff>1746275</xdr:colOff>
      <xdr:row>4</xdr:row>
      <xdr:rowOff>59740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39E10F6-9E80-7A32-5527-BD223ED78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41426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7ADB27D-946D-95BD-E29A-541B6E9ACA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301B2-B425-45CA-8201-DD56F36A670D}">
  <sheetPr>
    <pageSetUpPr fitToPage="1"/>
  </sheetPr>
  <dimension ref="A1:Q487"/>
  <sheetViews>
    <sheetView showGridLines="0" tabSelected="1" topLeftCell="B2" zoomScaleNormal="100" zoomScaleSheetLayoutView="100" workbookViewId="0">
      <pane ySplit="1005" topLeftCell="A395" activePane="bottomLeft"/>
      <selection activeCell="G3" sqref="G3"/>
      <selection pane="bottomLeft" activeCell="S4" sqref="S4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9" style="22" customWidth="1"/>
    <col min="8" max="8" width="10.7109375" style="22" hidden="1" customWidth="1"/>
    <col min="9" max="9" width="12.5703125" style="22" customWidth="1"/>
    <col min="10" max="10" width="12.5703125" style="60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60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109" t="s">
        <v>49</v>
      </c>
      <c r="D3" s="109"/>
      <c r="E3" s="109"/>
      <c r="F3" s="40" t="s">
        <v>36</v>
      </c>
      <c r="G3" s="40" t="s">
        <v>343</v>
      </c>
      <c r="H3" s="40" t="s">
        <v>51</v>
      </c>
      <c r="I3" s="40" t="s">
        <v>52</v>
      </c>
      <c r="J3" s="61" t="s">
        <v>53</v>
      </c>
      <c r="K3" s="40" t="s">
        <v>54</v>
      </c>
      <c r="L3" s="40" t="s">
        <v>55</v>
      </c>
      <c r="M3" s="40" t="s">
        <v>56</v>
      </c>
      <c r="N3" s="40" t="s">
        <v>57</v>
      </c>
      <c r="O3" s="40" t="s">
        <v>58</v>
      </c>
      <c r="P3" s="40" t="s">
        <v>59</v>
      </c>
      <c r="Q3" s="40" t="s">
        <v>60</v>
      </c>
    </row>
    <row r="4" spans="1:17" ht="31.5" x14ac:dyDescent="0.2">
      <c r="A4" s="22">
        <v>2</v>
      </c>
      <c r="B4" s="42" t="s">
        <v>61</v>
      </c>
      <c r="C4" s="107" t="s">
        <v>62</v>
      </c>
      <c r="D4" s="107"/>
      <c r="E4" s="107"/>
      <c r="F4" s="41"/>
      <c r="G4" s="41"/>
      <c r="H4" s="41"/>
      <c r="I4" s="41"/>
      <c r="J4" s="62"/>
    </row>
    <row r="5" spans="1:17" ht="12.75" x14ac:dyDescent="0.2">
      <c r="A5" s="22">
        <v>5</v>
      </c>
      <c r="B5" s="44" t="s">
        <v>63</v>
      </c>
      <c r="C5" s="110" t="s">
        <v>64</v>
      </c>
      <c r="D5" s="110"/>
      <c r="E5" s="110"/>
      <c r="F5" s="43"/>
      <c r="G5" s="43"/>
      <c r="H5" s="43"/>
      <c r="I5" s="43"/>
      <c r="J5" s="63"/>
    </row>
    <row r="6" spans="1:17" ht="15" hidden="1" customHeight="1" x14ac:dyDescent="0.2">
      <c r="A6" s="22" t="s">
        <v>65</v>
      </c>
    </row>
    <row r="7" spans="1:17" ht="15" hidden="1" customHeight="1" x14ac:dyDescent="0.2">
      <c r="A7" s="22" t="s">
        <v>65</v>
      </c>
    </row>
    <row r="8" spans="1:17" ht="15" hidden="1" customHeight="1" x14ac:dyDescent="0.2">
      <c r="A8" s="22" t="s">
        <v>65</v>
      </c>
    </row>
    <row r="9" spans="1:17" ht="15" hidden="1" customHeight="1" x14ac:dyDescent="0.2">
      <c r="A9" s="22" t="s">
        <v>65</v>
      </c>
    </row>
    <row r="10" spans="1:17" ht="15" hidden="1" customHeight="1" x14ac:dyDescent="0.2">
      <c r="A10" s="22" t="s">
        <v>65</v>
      </c>
    </row>
    <row r="11" spans="1:17" ht="15" hidden="1" customHeight="1" x14ac:dyDescent="0.2">
      <c r="A11" s="22" t="s">
        <v>65</v>
      </c>
    </row>
    <row r="12" spans="1:17" ht="15" hidden="1" customHeight="1" x14ac:dyDescent="0.2">
      <c r="A12" s="22" t="s">
        <v>65</v>
      </c>
    </row>
    <row r="13" spans="1:17" ht="15" hidden="1" customHeight="1" x14ac:dyDescent="0.2">
      <c r="A13" s="22" t="s">
        <v>65</v>
      </c>
    </row>
    <row r="14" spans="1:17" ht="15" hidden="1" customHeight="1" x14ac:dyDescent="0.2">
      <c r="A14" s="22" t="s">
        <v>65</v>
      </c>
    </row>
    <row r="15" spans="1:17" ht="15" hidden="1" customHeight="1" x14ac:dyDescent="0.2">
      <c r="A15" s="22" t="s">
        <v>65</v>
      </c>
    </row>
    <row r="16" spans="1:17" ht="15" hidden="1" customHeight="1" x14ac:dyDescent="0.2">
      <c r="A16" s="22" t="s">
        <v>65</v>
      </c>
    </row>
    <row r="17" spans="1:1" ht="15" hidden="1" customHeight="1" x14ac:dyDescent="0.2">
      <c r="A17" s="22" t="s">
        <v>65</v>
      </c>
    </row>
    <row r="18" spans="1:1" ht="15" hidden="1" customHeight="1" x14ac:dyDescent="0.2">
      <c r="A18" s="22" t="s">
        <v>65</v>
      </c>
    </row>
    <row r="19" spans="1:1" ht="15" hidden="1" customHeight="1" x14ac:dyDescent="0.2">
      <c r="A19" s="22" t="s">
        <v>65</v>
      </c>
    </row>
    <row r="20" spans="1:1" ht="15" hidden="1" customHeight="1" x14ac:dyDescent="0.2">
      <c r="A20" s="22" t="s">
        <v>65</v>
      </c>
    </row>
    <row r="21" spans="1:1" ht="15" hidden="1" customHeight="1" x14ac:dyDescent="0.2">
      <c r="A21" s="22" t="s">
        <v>65</v>
      </c>
    </row>
    <row r="22" spans="1:1" ht="15" hidden="1" customHeight="1" x14ac:dyDescent="0.2">
      <c r="A22" s="22" t="s">
        <v>65</v>
      </c>
    </row>
    <row r="23" spans="1:1" ht="15" hidden="1" customHeight="1" x14ac:dyDescent="0.2">
      <c r="A23" s="22" t="s">
        <v>65</v>
      </c>
    </row>
    <row r="24" spans="1:1" ht="15" hidden="1" customHeight="1" x14ac:dyDescent="0.2">
      <c r="A24" s="22" t="s">
        <v>65</v>
      </c>
    </row>
    <row r="25" spans="1:1" ht="15" hidden="1" customHeight="1" x14ac:dyDescent="0.2">
      <c r="A25" s="22" t="s">
        <v>65</v>
      </c>
    </row>
    <row r="26" spans="1:1" ht="15" hidden="1" customHeight="1" x14ac:dyDescent="0.2">
      <c r="A26" s="22" t="s">
        <v>65</v>
      </c>
    </row>
    <row r="27" spans="1:1" ht="15" hidden="1" customHeight="1" x14ac:dyDescent="0.2">
      <c r="A27" s="22" t="s">
        <v>65</v>
      </c>
    </row>
    <row r="28" spans="1:1" ht="15" hidden="1" customHeight="1" x14ac:dyDescent="0.2">
      <c r="A28" s="22" t="s">
        <v>65</v>
      </c>
    </row>
    <row r="29" spans="1:1" ht="15" hidden="1" customHeight="1" x14ac:dyDescent="0.2">
      <c r="A29" s="22" t="s">
        <v>65</v>
      </c>
    </row>
    <row r="30" spans="1:1" ht="15" hidden="1" customHeight="1" x14ac:dyDescent="0.2">
      <c r="A30" s="22" t="s">
        <v>65</v>
      </c>
    </row>
    <row r="31" spans="1:1" ht="15" hidden="1" customHeight="1" x14ac:dyDescent="0.2">
      <c r="A31" s="22" t="s">
        <v>65</v>
      </c>
    </row>
    <row r="32" spans="1:1" ht="15" hidden="1" customHeight="1" x14ac:dyDescent="0.2">
      <c r="A32" s="22" t="s">
        <v>65</v>
      </c>
    </row>
    <row r="33" spans="1:1" ht="15" hidden="1" customHeight="1" x14ac:dyDescent="0.2">
      <c r="A33" s="22" t="s">
        <v>65</v>
      </c>
    </row>
    <row r="34" spans="1:1" ht="15" hidden="1" customHeight="1" x14ac:dyDescent="0.2">
      <c r="A34" s="22" t="s">
        <v>65</v>
      </c>
    </row>
    <row r="35" spans="1:1" ht="15" hidden="1" customHeight="1" x14ac:dyDescent="0.2">
      <c r="A35" s="22" t="s">
        <v>65</v>
      </c>
    </row>
    <row r="36" spans="1:1" ht="15" hidden="1" customHeight="1" x14ac:dyDescent="0.2">
      <c r="A36" s="22" t="s">
        <v>65</v>
      </c>
    </row>
    <row r="37" spans="1:1" ht="15" hidden="1" customHeight="1" x14ac:dyDescent="0.2">
      <c r="A37" s="22" t="s">
        <v>65</v>
      </c>
    </row>
    <row r="38" spans="1:1" ht="15" hidden="1" customHeight="1" x14ac:dyDescent="0.2">
      <c r="A38" s="22" t="s">
        <v>65</v>
      </c>
    </row>
    <row r="39" spans="1:1" ht="15" hidden="1" customHeight="1" x14ac:dyDescent="0.2">
      <c r="A39" s="22" t="s">
        <v>65</v>
      </c>
    </row>
    <row r="40" spans="1:1" ht="15" hidden="1" customHeight="1" x14ac:dyDescent="0.2">
      <c r="A40" s="22" t="s">
        <v>65</v>
      </c>
    </row>
    <row r="41" spans="1:1" ht="15" hidden="1" customHeight="1" x14ac:dyDescent="0.2">
      <c r="A41" s="22" t="s">
        <v>65</v>
      </c>
    </row>
    <row r="42" spans="1:1" ht="15" hidden="1" customHeight="1" x14ac:dyDescent="0.2">
      <c r="A42" s="22" t="s">
        <v>65</v>
      </c>
    </row>
    <row r="43" spans="1:1" ht="15" hidden="1" customHeight="1" x14ac:dyDescent="0.2">
      <c r="A43" s="22" t="s">
        <v>65</v>
      </c>
    </row>
    <row r="44" spans="1:1" ht="15" hidden="1" customHeight="1" x14ac:dyDescent="0.2">
      <c r="A44" s="22" t="s">
        <v>65</v>
      </c>
    </row>
    <row r="45" spans="1:1" ht="15" hidden="1" customHeight="1" x14ac:dyDescent="0.2">
      <c r="A45" s="22" t="s">
        <v>66</v>
      </c>
    </row>
    <row r="46" spans="1:1" ht="15" hidden="1" customHeight="1" x14ac:dyDescent="0.2">
      <c r="A46" s="22" t="s">
        <v>65</v>
      </c>
    </row>
    <row r="47" spans="1:1" ht="15" hidden="1" customHeight="1" x14ac:dyDescent="0.2">
      <c r="A47" s="22" t="s">
        <v>65</v>
      </c>
    </row>
    <row r="48" spans="1:1" ht="15" hidden="1" customHeight="1" x14ac:dyDescent="0.2">
      <c r="A48" s="22" t="s">
        <v>65</v>
      </c>
    </row>
    <row r="49" spans="1:10" ht="15" hidden="1" customHeight="1" x14ac:dyDescent="0.2">
      <c r="A49" s="22" t="s">
        <v>65</v>
      </c>
    </row>
    <row r="50" spans="1:10" ht="15" hidden="1" customHeight="1" x14ac:dyDescent="0.2">
      <c r="A50" s="22" t="s">
        <v>65</v>
      </c>
    </row>
    <row r="51" spans="1:10" ht="15" hidden="1" customHeight="1" x14ac:dyDescent="0.2">
      <c r="A51" s="22" t="s">
        <v>65</v>
      </c>
    </row>
    <row r="52" spans="1:10" ht="15" hidden="1" customHeight="1" x14ac:dyDescent="0.2">
      <c r="A52" s="22" t="s">
        <v>65</v>
      </c>
    </row>
    <row r="53" spans="1:10" ht="15" hidden="1" customHeight="1" x14ac:dyDescent="0.2">
      <c r="A53" s="22" t="s">
        <v>65</v>
      </c>
    </row>
    <row r="54" spans="1:10" ht="15" hidden="1" customHeight="1" x14ac:dyDescent="0.2">
      <c r="A54" s="22" t="s">
        <v>65</v>
      </c>
    </row>
    <row r="55" spans="1:10" ht="15" hidden="1" customHeight="1" x14ac:dyDescent="0.2">
      <c r="A55" s="22" t="s">
        <v>65</v>
      </c>
    </row>
    <row r="56" spans="1:10" ht="15" hidden="1" customHeight="1" x14ac:dyDescent="0.2">
      <c r="A56" s="22" t="s">
        <v>65</v>
      </c>
    </row>
    <row r="57" spans="1:10" ht="15" hidden="1" customHeight="1" x14ac:dyDescent="0.2">
      <c r="A57" s="22" t="s">
        <v>65</v>
      </c>
    </row>
    <row r="58" spans="1:10" ht="15" hidden="1" customHeight="1" x14ac:dyDescent="0.2">
      <c r="A58" s="22" t="s">
        <v>65</v>
      </c>
    </row>
    <row r="59" spans="1:10" ht="15" hidden="1" customHeight="1" x14ac:dyDescent="0.2">
      <c r="A59" s="22" t="s">
        <v>65</v>
      </c>
    </row>
    <row r="60" spans="1:10" ht="15" hidden="1" customHeight="1" x14ac:dyDescent="0.2">
      <c r="A60" s="22" t="s">
        <v>65</v>
      </c>
    </row>
    <row r="61" spans="1:10" ht="15" hidden="1" customHeight="1" x14ac:dyDescent="0.2">
      <c r="A61" s="22" t="s">
        <v>66</v>
      </c>
    </row>
    <row r="62" spans="1:10" ht="15" hidden="1" customHeight="1" x14ac:dyDescent="0.2">
      <c r="A62" s="22" t="s">
        <v>67</v>
      </c>
    </row>
    <row r="63" spans="1:10" ht="12" x14ac:dyDescent="0.2">
      <c r="A63" s="22">
        <v>8</v>
      </c>
      <c r="B63" s="45" t="s">
        <v>68</v>
      </c>
      <c r="C63" s="106" t="s">
        <v>69</v>
      </c>
      <c r="D63" s="106"/>
      <c r="E63" s="106"/>
      <c r="J63" s="64"/>
    </row>
    <row r="64" spans="1:10" ht="15" hidden="1" customHeight="1" x14ac:dyDescent="0.2">
      <c r="A64" s="22" t="s">
        <v>70</v>
      </c>
    </row>
    <row r="65" spans="1:17" ht="15" hidden="1" customHeight="1" x14ac:dyDescent="0.2">
      <c r="A65" s="22" t="s">
        <v>71</v>
      </c>
    </row>
    <row r="66" spans="1:17" ht="15.75" x14ac:dyDescent="0.2">
      <c r="A66" s="22">
        <v>3</v>
      </c>
      <c r="B66" s="44" t="s">
        <v>72</v>
      </c>
      <c r="C66" s="111" t="s">
        <v>73</v>
      </c>
      <c r="D66" s="111"/>
      <c r="E66" s="111"/>
      <c r="F66" s="41"/>
      <c r="G66" s="41"/>
      <c r="H66" s="41"/>
      <c r="I66" s="41"/>
      <c r="J66" s="65"/>
    </row>
    <row r="67" spans="1:17" x14ac:dyDescent="0.2">
      <c r="A67" s="22">
        <v>4</v>
      </c>
      <c r="B67" s="44" t="s">
        <v>74</v>
      </c>
      <c r="C67" s="108" t="s">
        <v>75</v>
      </c>
      <c r="D67" s="108"/>
      <c r="E67" s="108"/>
      <c r="F67" s="46"/>
      <c r="G67" s="46"/>
      <c r="H67" s="46"/>
      <c r="I67" s="46"/>
      <c r="J67" s="66"/>
    </row>
    <row r="68" spans="1:17" ht="24" customHeight="1" x14ac:dyDescent="0.2">
      <c r="A68" s="22">
        <v>8</v>
      </c>
      <c r="B68" s="45" t="s">
        <v>76</v>
      </c>
      <c r="C68" s="106" t="s">
        <v>77</v>
      </c>
      <c r="D68" s="106"/>
      <c r="E68" s="106"/>
      <c r="J68" s="64"/>
    </row>
    <row r="69" spans="1:17" ht="11.25" x14ac:dyDescent="0.2">
      <c r="A69" s="22">
        <v>9</v>
      </c>
      <c r="B69" s="45" t="s">
        <v>78</v>
      </c>
      <c r="C69" s="104" t="s">
        <v>79</v>
      </c>
      <c r="D69" s="104"/>
      <c r="E69" s="104"/>
      <c r="F69" s="48" t="s">
        <v>35</v>
      </c>
      <c r="G69" s="49">
        <v>118</v>
      </c>
      <c r="H69" s="50"/>
      <c r="I69" s="51"/>
      <c r="J69" s="67">
        <f>IF(AND(G69= "",H69= ""), 0, ROUND(ROUND(I69, 2) * ROUND(IF(H69="",G69,H69),  2), 2))</f>
        <v>0</v>
      </c>
      <c r="M69" s="47">
        <v>0.2</v>
      </c>
      <c r="Q69" s="22">
        <v>1355</v>
      </c>
    </row>
    <row r="70" spans="1:17" ht="15" hidden="1" customHeight="1" x14ac:dyDescent="0.2">
      <c r="A70" s="22" t="s">
        <v>80</v>
      </c>
    </row>
    <row r="71" spans="1:17" ht="33.75" customHeight="1" x14ac:dyDescent="0.2">
      <c r="A71" s="22" t="s">
        <v>81</v>
      </c>
      <c r="B71" s="52"/>
      <c r="C71" s="103" t="s">
        <v>82</v>
      </c>
      <c r="D71" s="103"/>
      <c r="E71" s="103"/>
      <c r="F71" s="103"/>
      <c r="G71" s="103"/>
      <c r="H71" s="103"/>
      <c r="I71" s="103"/>
      <c r="J71" s="68"/>
    </row>
    <row r="72" spans="1:17" ht="15" hidden="1" customHeight="1" x14ac:dyDescent="0.2">
      <c r="A72" s="22" t="s">
        <v>83</v>
      </c>
      <c r="C72" s="22" t="s">
        <v>84</v>
      </c>
    </row>
    <row r="73" spans="1:17" ht="15" hidden="1" customHeight="1" x14ac:dyDescent="0.2">
      <c r="A73" s="22" t="s">
        <v>83</v>
      </c>
      <c r="C73" s="22" t="s">
        <v>85</v>
      </c>
    </row>
    <row r="74" spans="1:17" ht="15" hidden="1" customHeight="1" x14ac:dyDescent="0.2">
      <c r="A74" s="22" t="s">
        <v>86</v>
      </c>
      <c r="C74" s="22" t="s">
        <v>87</v>
      </c>
    </row>
    <row r="75" spans="1:17" ht="15" hidden="1" customHeight="1" x14ac:dyDescent="0.2">
      <c r="A75" s="22" t="s">
        <v>88</v>
      </c>
    </row>
    <row r="76" spans="1:17" ht="15" hidden="1" customHeight="1" x14ac:dyDescent="0.2">
      <c r="A76" s="22" t="s">
        <v>71</v>
      </c>
    </row>
    <row r="77" spans="1:17" ht="24" customHeight="1" x14ac:dyDescent="0.2">
      <c r="A77" s="22">
        <v>8</v>
      </c>
      <c r="B77" s="45" t="s">
        <v>89</v>
      </c>
      <c r="C77" s="106" t="s">
        <v>90</v>
      </c>
      <c r="D77" s="106"/>
      <c r="E77" s="106"/>
      <c r="J77" s="64"/>
    </row>
    <row r="78" spans="1:17" ht="15" hidden="1" customHeight="1" x14ac:dyDescent="0.2">
      <c r="A78" s="22" t="s">
        <v>70</v>
      </c>
    </row>
    <row r="79" spans="1:17" ht="15" hidden="1" customHeight="1" x14ac:dyDescent="0.2">
      <c r="A79" s="22" t="s">
        <v>70</v>
      </c>
    </row>
    <row r="80" spans="1:17" ht="15" hidden="1" customHeight="1" x14ac:dyDescent="0.2">
      <c r="A80" s="22" t="s">
        <v>70</v>
      </c>
    </row>
    <row r="81" spans="1:17" ht="11.25" x14ac:dyDescent="0.2">
      <c r="A81" s="22">
        <v>9</v>
      </c>
      <c r="B81" s="45" t="s">
        <v>91</v>
      </c>
      <c r="C81" s="104" t="s">
        <v>92</v>
      </c>
      <c r="D81" s="104"/>
      <c r="E81" s="104"/>
      <c r="F81" s="48" t="s">
        <v>35</v>
      </c>
      <c r="G81" s="49">
        <v>45</v>
      </c>
      <c r="H81" s="50"/>
      <c r="I81" s="51"/>
      <c r="J81" s="67">
        <f>IF(AND(G81= "",H81= ""), 0, ROUND(ROUND(I81, 2) * ROUND(IF(H81="",G81,H81),  2), 2))</f>
        <v>0</v>
      </c>
      <c r="M81" s="47">
        <v>0.2</v>
      </c>
      <c r="Q81" s="22">
        <v>1355</v>
      </c>
    </row>
    <row r="82" spans="1:17" ht="15" hidden="1" customHeight="1" x14ac:dyDescent="0.2">
      <c r="A82" s="22" t="s">
        <v>80</v>
      </c>
    </row>
    <row r="83" spans="1:17" ht="33.75" customHeight="1" x14ac:dyDescent="0.2">
      <c r="A83" s="22" t="s">
        <v>81</v>
      </c>
      <c r="B83" s="52"/>
      <c r="C83" s="103" t="s">
        <v>93</v>
      </c>
      <c r="D83" s="103"/>
      <c r="E83" s="103"/>
      <c r="F83" s="103"/>
      <c r="G83" s="103"/>
      <c r="H83" s="103"/>
      <c r="I83" s="103"/>
      <c r="J83" s="68"/>
    </row>
    <row r="84" spans="1:17" ht="15" hidden="1" customHeight="1" x14ac:dyDescent="0.2">
      <c r="A84" s="22" t="s">
        <v>83</v>
      </c>
      <c r="C84" s="22" t="s">
        <v>94</v>
      </c>
    </row>
    <row r="85" spans="1:17" ht="15" hidden="1" customHeight="1" x14ac:dyDescent="0.2">
      <c r="A85" s="22" t="s">
        <v>83</v>
      </c>
      <c r="C85" s="22" t="s">
        <v>95</v>
      </c>
    </row>
    <row r="86" spans="1:17" ht="15" hidden="1" customHeight="1" x14ac:dyDescent="0.2">
      <c r="A86" s="22" t="s">
        <v>86</v>
      </c>
      <c r="C86" s="22" t="s">
        <v>87</v>
      </c>
    </row>
    <row r="87" spans="1:17" ht="15" hidden="1" customHeight="1" x14ac:dyDescent="0.2">
      <c r="A87" s="22" t="s">
        <v>88</v>
      </c>
    </row>
    <row r="88" spans="1:17" ht="15" hidden="1" customHeight="1" x14ac:dyDescent="0.2">
      <c r="A88" s="22" t="s">
        <v>71</v>
      </c>
    </row>
    <row r="89" spans="1:17" ht="24" customHeight="1" x14ac:dyDescent="0.2">
      <c r="A89" s="22">
        <v>8</v>
      </c>
      <c r="B89" s="45" t="s">
        <v>96</v>
      </c>
      <c r="C89" s="106" t="s">
        <v>97</v>
      </c>
      <c r="D89" s="106"/>
      <c r="E89" s="106"/>
      <c r="J89" s="64"/>
    </row>
    <row r="90" spans="1:17" ht="11.25" x14ac:dyDescent="0.2">
      <c r="A90" s="22">
        <v>9</v>
      </c>
      <c r="B90" s="45" t="s">
        <v>98</v>
      </c>
      <c r="C90" s="104" t="s">
        <v>99</v>
      </c>
      <c r="D90" s="104"/>
      <c r="E90" s="104"/>
      <c r="F90" s="48" t="s">
        <v>35</v>
      </c>
      <c r="G90" s="49">
        <v>7</v>
      </c>
      <c r="H90" s="50"/>
      <c r="I90" s="51"/>
      <c r="J90" s="67">
        <f>IF(AND(G90= "",H90= ""), 0, ROUND(ROUND(I90, 2) * ROUND(IF(H90="",G90,H90),  2), 2))</f>
        <v>0</v>
      </c>
      <c r="M90" s="47">
        <v>0.2</v>
      </c>
      <c r="Q90" s="22">
        <v>1355</v>
      </c>
    </row>
    <row r="91" spans="1:17" ht="15" hidden="1" customHeight="1" x14ac:dyDescent="0.2">
      <c r="A91" s="22" t="s">
        <v>80</v>
      </c>
    </row>
    <row r="92" spans="1:17" ht="15" hidden="1" customHeight="1" x14ac:dyDescent="0.2">
      <c r="A92" s="22" t="s">
        <v>80</v>
      </c>
    </row>
    <row r="93" spans="1:17" ht="33.75" customHeight="1" x14ac:dyDescent="0.2">
      <c r="A93" s="22" t="s">
        <v>81</v>
      </c>
      <c r="B93" s="52"/>
      <c r="C93" s="103" t="s">
        <v>100</v>
      </c>
      <c r="D93" s="103"/>
      <c r="E93" s="103"/>
      <c r="F93" s="103"/>
      <c r="G93" s="103"/>
      <c r="H93" s="103"/>
      <c r="I93" s="103"/>
      <c r="J93" s="68"/>
    </row>
    <row r="94" spans="1:17" ht="15" hidden="1" customHeight="1" x14ac:dyDescent="0.2">
      <c r="A94" s="22" t="s">
        <v>83</v>
      </c>
      <c r="C94" s="22" t="s">
        <v>101</v>
      </c>
    </row>
    <row r="95" spans="1:17" ht="15" hidden="1" customHeight="1" x14ac:dyDescent="0.2">
      <c r="A95" s="22" t="s">
        <v>83</v>
      </c>
      <c r="C95" s="22" t="s">
        <v>102</v>
      </c>
    </row>
    <row r="96" spans="1:17" ht="15" hidden="1" customHeight="1" x14ac:dyDescent="0.2">
      <c r="A96" s="22" t="s">
        <v>86</v>
      </c>
      <c r="C96" s="22" t="s">
        <v>87</v>
      </c>
    </row>
    <row r="97" spans="1:17" ht="15" hidden="1" customHeight="1" x14ac:dyDescent="0.2">
      <c r="A97" s="22" t="s">
        <v>88</v>
      </c>
    </row>
    <row r="98" spans="1:17" ht="11.25" x14ac:dyDescent="0.2">
      <c r="A98" s="22">
        <v>9</v>
      </c>
      <c r="B98" s="45" t="s">
        <v>103</v>
      </c>
      <c r="C98" s="104" t="s">
        <v>104</v>
      </c>
      <c r="D98" s="104"/>
      <c r="E98" s="104"/>
      <c r="F98" s="48" t="s">
        <v>35</v>
      </c>
      <c r="G98" s="49">
        <v>14</v>
      </c>
      <c r="H98" s="50"/>
      <c r="I98" s="51"/>
      <c r="J98" s="67">
        <f>IF(AND(G98= "",H98= ""), 0, ROUND(ROUND(I98, 2) * ROUND(IF(H98="",G98,H98),  2), 2))</f>
        <v>0</v>
      </c>
      <c r="M98" s="47">
        <v>0.2</v>
      </c>
      <c r="Q98" s="22">
        <v>1355</v>
      </c>
    </row>
    <row r="99" spans="1:17" ht="15" hidden="1" customHeight="1" x14ac:dyDescent="0.2">
      <c r="A99" s="22" t="s">
        <v>80</v>
      </c>
    </row>
    <row r="100" spans="1:17" ht="15" hidden="1" customHeight="1" x14ac:dyDescent="0.2">
      <c r="A100" s="22" t="s">
        <v>80</v>
      </c>
    </row>
    <row r="101" spans="1:17" ht="33.75" customHeight="1" x14ac:dyDescent="0.2">
      <c r="A101" s="22" t="s">
        <v>81</v>
      </c>
      <c r="B101" s="52"/>
      <c r="C101" s="103" t="s">
        <v>105</v>
      </c>
      <c r="D101" s="103"/>
      <c r="E101" s="103"/>
      <c r="F101" s="103"/>
      <c r="G101" s="103"/>
      <c r="H101" s="103"/>
      <c r="I101" s="103"/>
      <c r="J101" s="68"/>
    </row>
    <row r="102" spans="1:17" ht="15" hidden="1" customHeight="1" x14ac:dyDescent="0.2">
      <c r="A102" s="22" t="s">
        <v>106</v>
      </c>
    </row>
    <row r="103" spans="1:17" ht="15" hidden="1" customHeight="1" x14ac:dyDescent="0.2">
      <c r="A103" s="22" t="s">
        <v>86</v>
      </c>
      <c r="C103" s="22" t="s">
        <v>107</v>
      </c>
    </row>
    <row r="104" spans="1:17" ht="15" hidden="1" customHeight="1" x14ac:dyDescent="0.2">
      <c r="A104" s="22" t="s">
        <v>88</v>
      </c>
    </row>
    <row r="105" spans="1:17" ht="15" hidden="1" customHeight="1" x14ac:dyDescent="0.2">
      <c r="A105" s="22" t="s">
        <v>71</v>
      </c>
    </row>
    <row r="106" spans="1:17" ht="11.25" x14ac:dyDescent="0.2">
      <c r="A106" s="22">
        <v>9</v>
      </c>
      <c r="B106" s="45" t="s">
        <v>108</v>
      </c>
      <c r="C106" s="104" t="s">
        <v>109</v>
      </c>
      <c r="D106" s="104"/>
      <c r="E106" s="104"/>
      <c r="F106" s="48" t="s">
        <v>110</v>
      </c>
      <c r="G106" s="53">
        <v>1</v>
      </c>
      <c r="H106" s="50"/>
      <c r="I106" s="51"/>
      <c r="J106" s="67">
        <f>IF(AND(G106= "",H106= ""), 0, ROUND(ROUND(I106, 2) * ROUND(IF(H106="",G106,H106),  0), 2))</f>
        <v>0</v>
      </c>
      <c r="M106" s="47">
        <v>0.2</v>
      </c>
      <c r="Q106" s="22">
        <v>1355</v>
      </c>
    </row>
    <row r="107" spans="1:17" ht="15" hidden="1" customHeight="1" x14ac:dyDescent="0.2">
      <c r="A107" s="22" t="s">
        <v>80</v>
      </c>
    </row>
    <row r="108" spans="1:17" ht="33.75" customHeight="1" x14ac:dyDescent="0.2">
      <c r="A108" s="22" t="s">
        <v>81</v>
      </c>
      <c r="B108" s="52"/>
      <c r="C108" s="103" t="s">
        <v>111</v>
      </c>
      <c r="D108" s="103"/>
      <c r="E108" s="103"/>
      <c r="F108" s="103"/>
      <c r="G108" s="103"/>
      <c r="H108" s="103"/>
      <c r="I108" s="103"/>
      <c r="J108" s="68"/>
    </row>
    <row r="109" spans="1:17" ht="15" hidden="1" customHeight="1" x14ac:dyDescent="0.2">
      <c r="A109" s="22" t="s">
        <v>86</v>
      </c>
      <c r="C109" s="22" t="s">
        <v>112</v>
      </c>
    </row>
    <row r="110" spans="1:17" ht="15" hidden="1" customHeight="1" x14ac:dyDescent="0.2">
      <c r="A110" s="22" t="s">
        <v>88</v>
      </c>
    </row>
    <row r="111" spans="1:17" ht="15" customHeight="1" x14ac:dyDescent="0.2">
      <c r="A111" s="22" t="s">
        <v>113</v>
      </c>
      <c r="B111" s="54"/>
      <c r="C111" s="76"/>
      <c r="D111" s="76"/>
      <c r="E111" s="76"/>
      <c r="J111" s="69"/>
    </row>
    <row r="112" spans="1:17" ht="12.75" x14ac:dyDescent="0.2">
      <c r="B112" s="54"/>
      <c r="C112" s="101" t="s">
        <v>75</v>
      </c>
      <c r="D112" s="101"/>
      <c r="E112" s="101"/>
      <c r="F112" s="99"/>
      <c r="G112" s="99"/>
      <c r="H112" s="99"/>
      <c r="I112" s="99"/>
      <c r="J112" s="100"/>
    </row>
    <row r="113" spans="1:17" ht="15" customHeight="1" x14ac:dyDescent="0.2">
      <c r="B113" s="54"/>
      <c r="C113" s="76"/>
      <c r="D113" s="76"/>
      <c r="E113" s="76"/>
      <c r="F113" s="76"/>
      <c r="G113" s="76"/>
      <c r="H113" s="76"/>
      <c r="I113" s="76"/>
      <c r="J113" s="102"/>
    </row>
    <row r="114" spans="1:17" ht="15" customHeight="1" x14ac:dyDescent="0.2">
      <c r="B114" s="54"/>
      <c r="C114" s="94" t="s">
        <v>114</v>
      </c>
      <c r="D114" s="94"/>
      <c r="E114" s="94"/>
      <c r="F114" s="95">
        <f>SUMIF(K68:K111, IF(K67="","",K67), J68:J111)</f>
        <v>0</v>
      </c>
      <c r="G114" s="95"/>
      <c r="H114" s="95"/>
      <c r="I114" s="95"/>
      <c r="J114" s="96"/>
    </row>
    <row r="115" spans="1:17" x14ac:dyDescent="0.2">
      <c r="A115" s="22">
        <v>4</v>
      </c>
      <c r="B115" s="44" t="s">
        <v>115</v>
      </c>
      <c r="C115" s="105" t="s">
        <v>116</v>
      </c>
      <c r="D115" s="105"/>
      <c r="E115" s="105"/>
      <c r="F115" s="46"/>
      <c r="G115" s="46"/>
      <c r="H115" s="46"/>
      <c r="I115" s="46"/>
      <c r="J115" s="70"/>
    </row>
    <row r="116" spans="1:17" ht="11.25" x14ac:dyDescent="0.2">
      <c r="A116" s="22">
        <v>9</v>
      </c>
      <c r="B116" s="45" t="s">
        <v>117</v>
      </c>
      <c r="C116" s="104" t="s">
        <v>118</v>
      </c>
      <c r="D116" s="104"/>
      <c r="E116" s="104"/>
      <c r="F116" s="48" t="s">
        <v>35</v>
      </c>
      <c r="G116" s="49">
        <v>18</v>
      </c>
      <c r="H116" s="50"/>
      <c r="I116" s="51"/>
      <c r="J116" s="67">
        <f>IF(AND(G116= "",H116= ""), 0, ROUND(ROUND(I116, 2) * ROUND(IF(H116="",G116,H116),  2), 2))</f>
        <v>0</v>
      </c>
      <c r="M116" s="47">
        <v>0.2</v>
      </c>
      <c r="Q116" s="22">
        <v>1355</v>
      </c>
    </row>
    <row r="117" spans="1:17" ht="15" hidden="1" customHeight="1" x14ac:dyDescent="0.2">
      <c r="A117" s="22" t="s">
        <v>80</v>
      </c>
    </row>
    <row r="118" spans="1:17" ht="15" hidden="1" customHeight="1" x14ac:dyDescent="0.2">
      <c r="A118" s="22" t="s">
        <v>80</v>
      </c>
    </row>
    <row r="119" spans="1:17" ht="33.75" customHeight="1" x14ac:dyDescent="0.2">
      <c r="A119" s="22" t="s">
        <v>81</v>
      </c>
      <c r="B119" s="52"/>
      <c r="C119" s="103" t="s">
        <v>119</v>
      </c>
      <c r="D119" s="103"/>
      <c r="E119" s="103"/>
      <c r="F119" s="103"/>
      <c r="G119" s="103"/>
      <c r="H119" s="103"/>
      <c r="I119" s="103"/>
      <c r="J119" s="68"/>
    </row>
    <row r="120" spans="1:17" ht="15" hidden="1" customHeight="1" x14ac:dyDescent="0.2">
      <c r="A120" s="22" t="s">
        <v>83</v>
      </c>
      <c r="C120" s="22" t="s">
        <v>120</v>
      </c>
    </row>
    <row r="121" spans="1:17" ht="15" hidden="1" customHeight="1" x14ac:dyDescent="0.2">
      <c r="A121" s="22" t="s">
        <v>83</v>
      </c>
      <c r="C121" s="22" t="s">
        <v>121</v>
      </c>
    </row>
    <row r="122" spans="1:17" ht="15" hidden="1" customHeight="1" x14ac:dyDescent="0.2">
      <c r="A122" s="22" t="s">
        <v>83</v>
      </c>
      <c r="C122" s="22" t="s">
        <v>122</v>
      </c>
    </row>
    <row r="123" spans="1:17" ht="15" hidden="1" customHeight="1" x14ac:dyDescent="0.2">
      <c r="A123" s="22" t="s">
        <v>83</v>
      </c>
      <c r="C123" s="22" t="s">
        <v>123</v>
      </c>
    </row>
    <row r="124" spans="1:17" ht="15" hidden="1" customHeight="1" x14ac:dyDescent="0.2">
      <c r="A124" s="22" t="s">
        <v>86</v>
      </c>
      <c r="C124" s="22" t="s">
        <v>87</v>
      </c>
    </row>
    <row r="125" spans="1:17" ht="15" hidden="1" customHeight="1" x14ac:dyDescent="0.2">
      <c r="A125" s="22" t="s">
        <v>88</v>
      </c>
    </row>
    <row r="126" spans="1:17" ht="15" customHeight="1" x14ac:dyDescent="0.2">
      <c r="A126" s="22" t="s">
        <v>113</v>
      </c>
      <c r="B126" s="54"/>
      <c r="C126" s="76"/>
      <c r="D126" s="76"/>
      <c r="E126" s="76"/>
      <c r="J126" s="69"/>
    </row>
    <row r="127" spans="1:17" ht="12.75" x14ac:dyDescent="0.2">
      <c r="B127" s="54"/>
      <c r="C127" s="101" t="s">
        <v>116</v>
      </c>
      <c r="D127" s="101"/>
      <c r="E127" s="101"/>
      <c r="F127" s="99"/>
      <c r="G127" s="99"/>
      <c r="H127" s="99"/>
      <c r="I127" s="99"/>
      <c r="J127" s="100"/>
    </row>
    <row r="128" spans="1:17" ht="15" customHeight="1" x14ac:dyDescent="0.2">
      <c r="B128" s="54"/>
      <c r="C128" s="76"/>
      <c r="D128" s="76"/>
      <c r="E128" s="76"/>
      <c r="F128" s="76"/>
      <c r="G128" s="76"/>
      <c r="H128" s="76"/>
      <c r="I128" s="76"/>
      <c r="J128" s="102"/>
    </row>
    <row r="129" spans="1:17" ht="15" customHeight="1" x14ac:dyDescent="0.2">
      <c r="B129" s="54"/>
      <c r="C129" s="94" t="s">
        <v>114</v>
      </c>
      <c r="D129" s="94"/>
      <c r="E129" s="94"/>
      <c r="F129" s="95">
        <f>SUMIF(K116:K126, IF(K115="","",K115), J116:J126)</f>
        <v>0</v>
      </c>
      <c r="G129" s="95"/>
      <c r="H129" s="95"/>
      <c r="I129" s="95"/>
      <c r="J129" s="96"/>
    </row>
    <row r="130" spans="1:17" x14ac:dyDescent="0.2">
      <c r="A130" s="22">
        <v>4</v>
      </c>
      <c r="B130" s="44" t="s">
        <v>124</v>
      </c>
      <c r="C130" s="105" t="s">
        <v>125</v>
      </c>
      <c r="D130" s="105"/>
      <c r="E130" s="105"/>
      <c r="F130" s="46"/>
      <c r="G130" s="46"/>
      <c r="H130" s="46"/>
      <c r="I130" s="46"/>
      <c r="J130" s="70"/>
    </row>
    <row r="131" spans="1:17" ht="11.25" x14ac:dyDescent="0.2">
      <c r="A131" s="22">
        <v>9</v>
      </c>
      <c r="B131" s="45" t="s">
        <v>126</v>
      </c>
      <c r="C131" s="104" t="s">
        <v>127</v>
      </c>
      <c r="D131" s="104"/>
      <c r="E131" s="104"/>
      <c r="F131" s="48" t="s">
        <v>110</v>
      </c>
      <c r="G131" s="53">
        <v>1</v>
      </c>
      <c r="H131" s="50"/>
      <c r="I131" s="51"/>
      <c r="J131" s="67">
        <f>IF(AND(G131= "",H131= ""), 0, ROUND(ROUND(I131, 2) * ROUND(IF(H131="",G131,H131),  0), 2))</f>
        <v>0</v>
      </c>
      <c r="M131" s="47">
        <v>0.2</v>
      </c>
      <c r="Q131" s="22">
        <v>1355</v>
      </c>
    </row>
    <row r="132" spans="1:17" ht="15" hidden="1" customHeight="1" x14ac:dyDescent="0.2">
      <c r="A132" s="22" t="s">
        <v>80</v>
      </c>
    </row>
    <row r="133" spans="1:17" ht="33.75" customHeight="1" x14ac:dyDescent="0.2">
      <c r="A133" s="22" t="s">
        <v>81</v>
      </c>
      <c r="B133" s="52"/>
      <c r="C133" s="103" t="s">
        <v>128</v>
      </c>
      <c r="D133" s="103"/>
      <c r="E133" s="103"/>
      <c r="F133" s="103"/>
      <c r="G133" s="103"/>
      <c r="H133" s="103"/>
      <c r="I133" s="103"/>
      <c r="J133" s="68"/>
    </row>
    <row r="134" spans="1:17" ht="15" hidden="1" customHeight="1" x14ac:dyDescent="0.2">
      <c r="A134" s="22" t="s">
        <v>86</v>
      </c>
      <c r="C134" s="22" t="s">
        <v>112</v>
      </c>
    </row>
    <row r="135" spans="1:17" ht="15" hidden="1" customHeight="1" x14ac:dyDescent="0.2">
      <c r="A135" s="22" t="s">
        <v>88</v>
      </c>
    </row>
    <row r="136" spans="1:17" ht="11.25" x14ac:dyDescent="0.2">
      <c r="A136" s="22">
        <v>9</v>
      </c>
      <c r="B136" s="45" t="s">
        <v>129</v>
      </c>
      <c r="C136" s="104" t="s">
        <v>130</v>
      </c>
      <c r="D136" s="104"/>
      <c r="E136" s="104"/>
      <c r="F136" s="48" t="s">
        <v>35</v>
      </c>
      <c r="G136" s="49">
        <v>194</v>
      </c>
      <c r="H136" s="50"/>
      <c r="I136" s="51"/>
      <c r="J136" s="67">
        <f>IF(AND(G136= "",H136= ""), 0, ROUND(ROUND(I136, 2) * ROUND(IF(H136="",G136,H136),  2), 2))</f>
        <v>0</v>
      </c>
      <c r="M136" s="47">
        <v>0.2</v>
      </c>
      <c r="Q136" s="22">
        <v>1355</v>
      </c>
    </row>
    <row r="137" spans="1:17" ht="15" hidden="1" customHeight="1" x14ac:dyDescent="0.2">
      <c r="A137" s="22" t="s">
        <v>80</v>
      </c>
    </row>
    <row r="138" spans="1:17" ht="33.75" customHeight="1" x14ac:dyDescent="0.2">
      <c r="A138" s="22" t="s">
        <v>81</v>
      </c>
      <c r="B138" s="52"/>
      <c r="C138" s="103" t="s">
        <v>131</v>
      </c>
      <c r="D138" s="103"/>
      <c r="E138" s="103"/>
      <c r="F138" s="103"/>
      <c r="G138" s="103"/>
      <c r="H138" s="103"/>
      <c r="I138" s="103"/>
      <c r="J138" s="68"/>
    </row>
    <row r="139" spans="1:17" ht="15" hidden="1" customHeight="1" x14ac:dyDescent="0.2">
      <c r="A139" s="22" t="s">
        <v>83</v>
      </c>
      <c r="C139" s="22" t="s">
        <v>132</v>
      </c>
    </row>
    <row r="140" spans="1:17" ht="15" hidden="1" customHeight="1" x14ac:dyDescent="0.2">
      <c r="A140" s="22" t="s">
        <v>83</v>
      </c>
      <c r="C140" s="22" t="s">
        <v>133</v>
      </c>
    </row>
    <row r="141" spans="1:17" ht="15" hidden="1" customHeight="1" x14ac:dyDescent="0.2">
      <c r="A141" s="22" t="s">
        <v>86</v>
      </c>
      <c r="C141" s="22" t="s">
        <v>87</v>
      </c>
    </row>
    <row r="142" spans="1:17" ht="15" hidden="1" customHeight="1" x14ac:dyDescent="0.2">
      <c r="A142" s="22" t="s">
        <v>88</v>
      </c>
    </row>
    <row r="143" spans="1:17" ht="11.25" x14ac:dyDescent="0.2">
      <c r="A143" s="22">
        <v>9</v>
      </c>
      <c r="B143" s="45" t="s">
        <v>134</v>
      </c>
      <c r="C143" s="104" t="s">
        <v>135</v>
      </c>
      <c r="D143" s="104"/>
      <c r="E143" s="104"/>
      <c r="F143" s="48" t="s">
        <v>35</v>
      </c>
      <c r="G143" s="49">
        <v>5</v>
      </c>
      <c r="H143" s="50"/>
      <c r="I143" s="51"/>
      <c r="J143" s="67">
        <f>IF(AND(G143= "",H143= ""), 0, ROUND(ROUND(I143, 2) * ROUND(IF(H143="",G143,H143),  2), 2))</f>
        <v>0</v>
      </c>
      <c r="M143" s="47">
        <v>0.2</v>
      </c>
      <c r="Q143" s="22">
        <v>1355</v>
      </c>
    </row>
    <row r="144" spans="1:17" ht="15" hidden="1" customHeight="1" x14ac:dyDescent="0.2">
      <c r="A144" s="22" t="s">
        <v>80</v>
      </c>
    </row>
    <row r="145" spans="1:17" ht="15" hidden="1" customHeight="1" x14ac:dyDescent="0.2">
      <c r="A145" s="22" t="s">
        <v>80</v>
      </c>
    </row>
    <row r="146" spans="1:17" ht="45" customHeight="1" x14ac:dyDescent="0.2">
      <c r="A146" s="22" t="s">
        <v>81</v>
      </c>
      <c r="B146" s="52"/>
      <c r="C146" s="103" t="s">
        <v>136</v>
      </c>
      <c r="D146" s="103"/>
      <c r="E146" s="103"/>
      <c r="F146" s="103"/>
      <c r="G146" s="103"/>
      <c r="H146" s="103"/>
      <c r="I146" s="103"/>
      <c r="J146" s="68"/>
    </row>
    <row r="147" spans="1:17" ht="15" hidden="1" customHeight="1" x14ac:dyDescent="0.2">
      <c r="A147" s="22" t="s">
        <v>83</v>
      </c>
      <c r="C147" s="22" t="s">
        <v>137</v>
      </c>
    </row>
    <row r="148" spans="1:17" ht="15" hidden="1" customHeight="1" x14ac:dyDescent="0.2">
      <c r="A148" s="22" t="s">
        <v>83</v>
      </c>
      <c r="C148" s="22" t="s">
        <v>138</v>
      </c>
    </row>
    <row r="149" spans="1:17" ht="15" hidden="1" customHeight="1" x14ac:dyDescent="0.2">
      <c r="A149" s="22" t="s">
        <v>86</v>
      </c>
      <c r="C149" s="22" t="s">
        <v>87</v>
      </c>
    </row>
    <row r="150" spans="1:17" ht="15" hidden="1" customHeight="1" x14ac:dyDescent="0.2">
      <c r="A150" s="22" t="s">
        <v>88</v>
      </c>
    </row>
    <row r="151" spans="1:17" ht="15" customHeight="1" x14ac:dyDescent="0.2">
      <c r="A151" s="22" t="s">
        <v>113</v>
      </c>
      <c r="B151" s="54"/>
      <c r="C151" s="76"/>
      <c r="D151" s="76"/>
      <c r="E151" s="76"/>
      <c r="J151" s="69"/>
    </row>
    <row r="152" spans="1:17" ht="12.75" x14ac:dyDescent="0.2">
      <c r="B152" s="54"/>
      <c r="C152" s="101" t="s">
        <v>125</v>
      </c>
      <c r="D152" s="101"/>
      <c r="E152" s="101"/>
      <c r="F152" s="99"/>
      <c r="G152" s="99"/>
      <c r="H152" s="99"/>
      <c r="I152" s="99"/>
      <c r="J152" s="100"/>
    </row>
    <row r="153" spans="1:17" ht="15" customHeight="1" x14ac:dyDescent="0.2">
      <c r="B153" s="54"/>
      <c r="C153" s="76"/>
      <c r="D153" s="76"/>
      <c r="E153" s="76"/>
      <c r="F153" s="76"/>
      <c r="G153" s="76"/>
      <c r="H153" s="76"/>
      <c r="I153" s="76"/>
      <c r="J153" s="102"/>
    </row>
    <row r="154" spans="1:17" ht="15" customHeight="1" x14ac:dyDescent="0.2">
      <c r="B154" s="54"/>
      <c r="C154" s="94" t="s">
        <v>114</v>
      </c>
      <c r="D154" s="94"/>
      <c r="E154" s="94"/>
      <c r="F154" s="95">
        <f>SUMIF(K131:K151, IF(K130="","",K130), J131:J151)</f>
        <v>0</v>
      </c>
      <c r="G154" s="95"/>
      <c r="H154" s="95"/>
      <c r="I154" s="95"/>
      <c r="J154" s="96"/>
    </row>
    <row r="155" spans="1:17" x14ac:dyDescent="0.2">
      <c r="A155" s="22">
        <v>4</v>
      </c>
      <c r="B155" s="44" t="s">
        <v>139</v>
      </c>
      <c r="C155" s="105" t="s">
        <v>140</v>
      </c>
      <c r="D155" s="105"/>
      <c r="E155" s="105"/>
      <c r="F155" s="46"/>
      <c r="G155" s="46"/>
      <c r="H155" s="46"/>
      <c r="I155" s="46"/>
      <c r="J155" s="70"/>
    </row>
    <row r="156" spans="1:17" ht="11.25" x14ac:dyDescent="0.2">
      <c r="A156" s="22">
        <v>9</v>
      </c>
      <c r="B156" s="45" t="s">
        <v>141</v>
      </c>
      <c r="C156" s="104" t="s">
        <v>142</v>
      </c>
      <c r="D156" s="104"/>
      <c r="E156" s="104"/>
      <c r="F156" s="48" t="s">
        <v>35</v>
      </c>
      <c r="G156" s="49">
        <v>391</v>
      </c>
      <c r="H156" s="50"/>
      <c r="I156" s="51"/>
      <c r="J156" s="67">
        <f>IF(AND(G156= "",H156= ""), 0, ROUND(ROUND(I156, 2) * ROUND(IF(H156="",G156,H156),  2), 2))</f>
        <v>0</v>
      </c>
      <c r="M156" s="47">
        <v>0.2</v>
      </c>
      <c r="Q156" s="22">
        <v>1355</v>
      </c>
    </row>
    <row r="157" spans="1:17" ht="15" hidden="1" customHeight="1" x14ac:dyDescent="0.2">
      <c r="A157" s="22" t="s">
        <v>80</v>
      </c>
    </row>
    <row r="158" spans="1:17" ht="56.25" customHeight="1" x14ac:dyDescent="0.2">
      <c r="A158" s="22" t="s">
        <v>81</v>
      </c>
      <c r="B158" s="52"/>
      <c r="C158" s="103" t="s">
        <v>143</v>
      </c>
      <c r="D158" s="103"/>
      <c r="E158" s="103"/>
      <c r="F158" s="103"/>
      <c r="G158" s="103"/>
      <c r="H158" s="103"/>
      <c r="I158" s="103"/>
      <c r="J158" s="68"/>
    </row>
    <row r="159" spans="1:17" ht="15" hidden="1" customHeight="1" x14ac:dyDescent="0.2">
      <c r="A159" s="22" t="s">
        <v>83</v>
      </c>
      <c r="C159" s="22" t="s">
        <v>144</v>
      </c>
    </row>
    <row r="160" spans="1:17" ht="15" hidden="1" customHeight="1" x14ac:dyDescent="0.2">
      <c r="A160" s="22" t="s">
        <v>83</v>
      </c>
      <c r="C160" s="22" t="s">
        <v>145</v>
      </c>
    </row>
    <row r="161" spans="1:17" ht="15" hidden="1" customHeight="1" x14ac:dyDescent="0.2">
      <c r="A161" s="22" t="s">
        <v>83</v>
      </c>
      <c r="C161" s="22" t="s">
        <v>146</v>
      </c>
    </row>
    <row r="162" spans="1:17" ht="15" hidden="1" customHeight="1" x14ac:dyDescent="0.2">
      <c r="A162" s="22" t="s">
        <v>83</v>
      </c>
      <c r="C162" s="22" t="s">
        <v>147</v>
      </c>
    </row>
    <row r="163" spans="1:17" ht="15" hidden="1" customHeight="1" x14ac:dyDescent="0.2">
      <c r="A163" s="22" t="s">
        <v>83</v>
      </c>
      <c r="C163" s="22" t="s">
        <v>148</v>
      </c>
    </row>
    <row r="164" spans="1:17" ht="15" hidden="1" customHeight="1" x14ac:dyDescent="0.2">
      <c r="A164" s="22" t="s">
        <v>86</v>
      </c>
      <c r="C164" s="22" t="s">
        <v>87</v>
      </c>
    </row>
    <row r="165" spans="1:17" ht="15" hidden="1" customHeight="1" x14ac:dyDescent="0.2">
      <c r="A165" s="22" t="s">
        <v>88</v>
      </c>
    </row>
    <row r="166" spans="1:17" ht="11.25" x14ac:dyDescent="0.2">
      <c r="A166" s="22">
        <v>9</v>
      </c>
      <c r="B166" s="45" t="s">
        <v>149</v>
      </c>
      <c r="C166" s="104" t="s">
        <v>150</v>
      </c>
      <c r="D166" s="104"/>
      <c r="E166" s="104"/>
      <c r="F166" s="48" t="s">
        <v>35</v>
      </c>
      <c r="G166" s="49">
        <v>229</v>
      </c>
      <c r="H166" s="50"/>
      <c r="I166" s="51"/>
      <c r="J166" s="67">
        <f>IF(AND(G166= "",H166= ""), 0, ROUND(ROUND(I166, 2) * ROUND(IF(H166="",G166,H166),  2), 2))</f>
        <v>0</v>
      </c>
      <c r="M166" s="47">
        <v>0.2</v>
      </c>
      <c r="Q166" s="22">
        <v>1355</v>
      </c>
    </row>
    <row r="167" spans="1:17" ht="15" hidden="1" customHeight="1" x14ac:dyDescent="0.2">
      <c r="A167" s="22" t="s">
        <v>80</v>
      </c>
    </row>
    <row r="168" spans="1:17" ht="45" customHeight="1" x14ac:dyDescent="0.2">
      <c r="A168" s="22" t="s">
        <v>81</v>
      </c>
      <c r="B168" s="52"/>
      <c r="C168" s="103" t="s">
        <v>151</v>
      </c>
      <c r="D168" s="103"/>
      <c r="E168" s="103"/>
      <c r="F168" s="103"/>
      <c r="G168" s="103"/>
      <c r="H168" s="103"/>
      <c r="I168" s="103"/>
      <c r="J168" s="68"/>
    </row>
    <row r="169" spans="1:17" ht="15" hidden="1" customHeight="1" x14ac:dyDescent="0.2">
      <c r="A169" s="22" t="s">
        <v>83</v>
      </c>
      <c r="C169" s="22" t="s">
        <v>147</v>
      </c>
    </row>
    <row r="170" spans="1:17" ht="15" hidden="1" customHeight="1" x14ac:dyDescent="0.2">
      <c r="A170" s="22" t="s">
        <v>83</v>
      </c>
      <c r="C170" s="22" t="s">
        <v>152</v>
      </c>
    </row>
    <row r="171" spans="1:17" ht="15" hidden="1" customHeight="1" x14ac:dyDescent="0.2">
      <c r="A171" s="22" t="s">
        <v>86</v>
      </c>
      <c r="C171" s="22" t="s">
        <v>87</v>
      </c>
    </row>
    <row r="172" spans="1:17" ht="15" hidden="1" customHeight="1" x14ac:dyDescent="0.2">
      <c r="A172" s="22" t="s">
        <v>88</v>
      </c>
    </row>
    <row r="173" spans="1:17" ht="11.25" x14ac:dyDescent="0.2">
      <c r="A173" s="22">
        <v>9</v>
      </c>
      <c r="B173" s="45" t="s">
        <v>153</v>
      </c>
      <c r="C173" s="104" t="s">
        <v>154</v>
      </c>
      <c r="D173" s="104"/>
      <c r="E173" s="104"/>
      <c r="F173" s="48" t="s">
        <v>35</v>
      </c>
      <c r="G173" s="49">
        <v>23</v>
      </c>
      <c r="H173" s="50"/>
      <c r="I173" s="51"/>
      <c r="J173" s="67">
        <f>IF(AND(G173= "",H173= ""), 0, ROUND(ROUND(I173, 2) * ROUND(IF(H173="",G173,H173),  2), 2))</f>
        <v>0</v>
      </c>
      <c r="M173" s="47">
        <v>0.2</v>
      </c>
      <c r="Q173" s="22">
        <v>1355</v>
      </c>
    </row>
    <row r="174" spans="1:17" ht="15" hidden="1" customHeight="1" x14ac:dyDescent="0.2">
      <c r="A174" s="22" t="s">
        <v>80</v>
      </c>
    </row>
    <row r="175" spans="1:17" ht="45" customHeight="1" x14ac:dyDescent="0.2">
      <c r="A175" s="22" t="s">
        <v>81</v>
      </c>
      <c r="B175" s="52"/>
      <c r="C175" s="103" t="s">
        <v>155</v>
      </c>
      <c r="D175" s="103"/>
      <c r="E175" s="103"/>
      <c r="F175" s="103"/>
      <c r="G175" s="103"/>
      <c r="H175" s="103"/>
      <c r="I175" s="103"/>
      <c r="J175" s="68"/>
    </row>
    <row r="176" spans="1:17" ht="15" hidden="1" customHeight="1" x14ac:dyDescent="0.2">
      <c r="A176" s="22" t="s">
        <v>86</v>
      </c>
      <c r="C176" s="22" t="s">
        <v>156</v>
      </c>
    </row>
    <row r="177" spans="1:17" ht="15" hidden="1" customHeight="1" x14ac:dyDescent="0.2">
      <c r="A177" s="22" t="s">
        <v>88</v>
      </c>
    </row>
    <row r="178" spans="1:17" ht="11.25" x14ac:dyDescent="0.2">
      <c r="A178" s="22">
        <v>9</v>
      </c>
      <c r="B178" s="45" t="s">
        <v>157</v>
      </c>
      <c r="C178" s="104" t="s">
        <v>158</v>
      </c>
      <c r="D178" s="104"/>
      <c r="E178" s="104"/>
      <c r="F178" s="48" t="s">
        <v>35</v>
      </c>
      <c r="G178" s="49">
        <v>52</v>
      </c>
      <c r="H178" s="50"/>
      <c r="I178" s="51"/>
      <c r="J178" s="67">
        <f>IF(AND(G178= "",H178= ""), 0, ROUND(ROUND(I178, 2) * ROUND(IF(H178="",G178,H178),  2), 2))</f>
        <v>0</v>
      </c>
      <c r="M178" s="47">
        <v>0.2</v>
      </c>
      <c r="Q178" s="22">
        <v>1355</v>
      </c>
    </row>
    <row r="179" spans="1:17" ht="15" hidden="1" customHeight="1" x14ac:dyDescent="0.2">
      <c r="A179" s="22" t="s">
        <v>80</v>
      </c>
    </row>
    <row r="180" spans="1:17" ht="45" customHeight="1" x14ac:dyDescent="0.2">
      <c r="A180" s="22" t="s">
        <v>81</v>
      </c>
      <c r="B180" s="52"/>
      <c r="C180" s="103" t="s">
        <v>159</v>
      </c>
      <c r="D180" s="103"/>
      <c r="E180" s="103"/>
      <c r="F180" s="103"/>
      <c r="G180" s="103"/>
      <c r="H180" s="103"/>
      <c r="I180" s="103"/>
      <c r="J180" s="68"/>
    </row>
    <row r="181" spans="1:17" ht="15" hidden="1" customHeight="1" x14ac:dyDescent="0.2">
      <c r="A181" s="22" t="s">
        <v>83</v>
      </c>
      <c r="C181" s="22" t="s">
        <v>160</v>
      </c>
    </row>
    <row r="182" spans="1:17" ht="15" hidden="1" customHeight="1" x14ac:dyDescent="0.2">
      <c r="A182" s="22" t="s">
        <v>83</v>
      </c>
      <c r="C182" s="22" t="s">
        <v>161</v>
      </c>
    </row>
    <row r="183" spans="1:17" ht="15" hidden="1" customHeight="1" x14ac:dyDescent="0.2">
      <c r="A183" s="22" t="s">
        <v>83</v>
      </c>
      <c r="C183" s="22" t="s">
        <v>162</v>
      </c>
    </row>
    <row r="184" spans="1:17" ht="15" hidden="1" customHeight="1" x14ac:dyDescent="0.2">
      <c r="A184" s="22" t="s">
        <v>83</v>
      </c>
      <c r="C184" s="22" t="s">
        <v>163</v>
      </c>
    </row>
    <row r="185" spans="1:17" ht="15" hidden="1" customHeight="1" x14ac:dyDescent="0.2">
      <c r="A185" s="22" t="s">
        <v>83</v>
      </c>
      <c r="C185" s="22" t="s">
        <v>164</v>
      </c>
    </row>
    <row r="186" spans="1:17" ht="15" hidden="1" customHeight="1" x14ac:dyDescent="0.2">
      <c r="A186" s="22" t="s">
        <v>86</v>
      </c>
      <c r="C186" s="22" t="s">
        <v>87</v>
      </c>
    </row>
    <row r="187" spans="1:17" ht="15" hidden="1" customHeight="1" x14ac:dyDescent="0.2">
      <c r="A187" s="22" t="s">
        <v>88</v>
      </c>
    </row>
    <row r="188" spans="1:17" ht="11.25" x14ac:dyDescent="0.2">
      <c r="A188" s="22">
        <v>9</v>
      </c>
      <c r="B188" s="45" t="s">
        <v>165</v>
      </c>
      <c r="C188" s="104" t="s">
        <v>166</v>
      </c>
      <c r="D188" s="104"/>
      <c r="E188" s="104"/>
      <c r="F188" s="48" t="s">
        <v>35</v>
      </c>
      <c r="G188" s="49">
        <v>41</v>
      </c>
      <c r="H188" s="50"/>
      <c r="I188" s="51"/>
      <c r="J188" s="67">
        <f>IF(AND(G188= "",H188= ""), 0, ROUND(ROUND(I188, 2) * ROUND(IF(H188="",G188,H188),  2), 2))</f>
        <v>0</v>
      </c>
      <c r="M188" s="47">
        <v>0.2</v>
      </c>
      <c r="Q188" s="22">
        <v>1355</v>
      </c>
    </row>
    <row r="189" spans="1:17" ht="15" hidden="1" customHeight="1" x14ac:dyDescent="0.2">
      <c r="A189" s="22" t="s">
        <v>80</v>
      </c>
    </row>
    <row r="190" spans="1:17" ht="45" customHeight="1" x14ac:dyDescent="0.2">
      <c r="A190" s="22" t="s">
        <v>81</v>
      </c>
      <c r="B190" s="52"/>
      <c r="C190" s="103" t="s">
        <v>167</v>
      </c>
      <c r="D190" s="103"/>
      <c r="E190" s="103"/>
      <c r="F190" s="103"/>
      <c r="G190" s="103"/>
      <c r="H190" s="103"/>
      <c r="I190" s="103"/>
      <c r="J190" s="68"/>
    </row>
    <row r="191" spans="1:17" ht="15" hidden="1" customHeight="1" x14ac:dyDescent="0.2">
      <c r="A191" s="22" t="s">
        <v>83</v>
      </c>
      <c r="C191" s="22" t="s">
        <v>168</v>
      </c>
    </row>
    <row r="192" spans="1:17" ht="15" hidden="1" customHeight="1" x14ac:dyDescent="0.2">
      <c r="A192" s="22" t="s">
        <v>83</v>
      </c>
      <c r="C192" s="22" t="s">
        <v>169</v>
      </c>
    </row>
    <row r="193" spans="1:17" ht="15" hidden="1" customHeight="1" x14ac:dyDescent="0.2">
      <c r="A193" s="22" t="s">
        <v>86</v>
      </c>
      <c r="C193" s="22" t="s">
        <v>87</v>
      </c>
    </row>
    <row r="194" spans="1:17" ht="15" hidden="1" customHeight="1" x14ac:dyDescent="0.2">
      <c r="A194" s="22" t="s">
        <v>88</v>
      </c>
    </row>
    <row r="195" spans="1:17" ht="11.25" x14ac:dyDescent="0.2">
      <c r="A195" s="22">
        <v>9</v>
      </c>
      <c r="B195" s="45" t="s">
        <v>170</v>
      </c>
      <c r="C195" s="104" t="s">
        <v>171</v>
      </c>
      <c r="D195" s="104"/>
      <c r="E195" s="104"/>
      <c r="F195" s="48" t="s">
        <v>35</v>
      </c>
      <c r="G195" s="49">
        <v>61</v>
      </c>
      <c r="H195" s="50"/>
      <c r="I195" s="51"/>
      <c r="J195" s="67">
        <f>IF(AND(G195= "",H195= ""), 0, ROUND(ROUND(I195, 2) * ROUND(IF(H195="",G195,H195),  2), 2))</f>
        <v>0</v>
      </c>
      <c r="M195" s="47">
        <v>0.2</v>
      </c>
      <c r="Q195" s="22">
        <v>1355</v>
      </c>
    </row>
    <row r="196" spans="1:17" ht="15" hidden="1" customHeight="1" x14ac:dyDescent="0.2">
      <c r="A196" s="22" t="s">
        <v>80</v>
      </c>
    </row>
    <row r="197" spans="1:17" ht="45" customHeight="1" x14ac:dyDescent="0.2">
      <c r="A197" s="22" t="s">
        <v>81</v>
      </c>
      <c r="B197" s="52"/>
      <c r="C197" s="103" t="s">
        <v>172</v>
      </c>
      <c r="D197" s="103"/>
      <c r="E197" s="103"/>
      <c r="F197" s="103"/>
      <c r="G197" s="103"/>
      <c r="H197" s="103"/>
      <c r="I197" s="103"/>
      <c r="J197" s="68"/>
    </row>
    <row r="198" spans="1:17" ht="15" hidden="1" customHeight="1" x14ac:dyDescent="0.2">
      <c r="A198" s="22" t="s">
        <v>83</v>
      </c>
      <c r="C198" s="22" t="s">
        <v>173</v>
      </c>
    </row>
    <row r="199" spans="1:17" ht="15" hidden="1" customHeight="1" x14ac:dyDescent="0.2">
      <c r="A199" s="22" t="s">
        <v>83</v>
      </c>
      <c r="C199" s="22" t="s">
        <v>174</v>
      </c>
    </row>
    <row r="200" spans="1:17" ht="15" hidden="1" customHeight="1" x14ac:dyDescent="0.2">
      <c r="A200" s="22" t="s">
        <v>86</v>
      </c>
      <c r="C200" s="22" t="s">
        <v>87</v>
      </c>
    </row>
    <row r="201" spans="1:17" ht="15" hidden="1" customHeight="1" x14ac:dyDescent="0.2">
      <c r="A201" s="22" t="s">
        <v>88</v>
      </c>
    </row>
    <row r="202" spans="1:17" ht="15" customHeight="1" x14ac:dyDescent="0.2">
      <c r="A202" s="22" t="s">
        <v>113</v>
      </c>
      <c r="B202" s="54"/>
      <c r="C202" s="76"/>
      <c r="D202" s="76"/>
      <c r="E202" s="76"/>
      <c r="J202" s="69"/>
    </row>
    <row r="203" spans="1:17" ht="12.75" x14ac:dyDescent="0.2">
      <c r="B203" s="54"/>
      <c r="C203" s="101" t="s">
        <v>140</v>
      </c>
      <c r="D203" s="101"/>
      <c r="E203" s="101"/>
      <c r="F203" s="99"/>
      <c r="G203" s="99"/>
      <c r="H203" s="99"/>
      <c r="I203" s="99"/>
      <c r="J203" s="100"/>
    </row>
    <row r="204" spans="1:17" ht="15" customHeight="1" x14ac:dyDescent="0.2">
      <c r="B204" s="54"/>
      <c r="C204" s="76"/>
      <c r="D204" s="76"/>
      <c r="E204" s="76"/>
      <c r="F204" s="76"/>
      <c r="G204" s="76"/>
      <c r="H204" s="76"/>
      <c r="I204" s="76"/>
      <c r="J204" s="102"/>
    </row>
    <row r="205" spans="1:17" ht="15" customHeight="1" x14ac:dyDescent="0.2">
      <c r="B205" s="54"/>
      <c r="C205" s="94" t="s">
        <v>114</v>
      </c>
      <c r="D205" s="94"/>
      <c r="E205" s="94"/>
      <c r="F205" s="95">
        <f>SUMIF(K156:K202, IF(K155="","",K155), J156:J202)</f>
        <v>0</v>
      </c>
      <c r="G205" s="95"/>
      <c r="H205" s="95"/>
      <c r="I205" s="95"/>
      <c r="J205" s="96"/>
    </row>
    <row r="206" spans="1:17" ht="15" customHeight="1" x14ac:dyDescent="0.2">
      <c r="A206" s="22" t="s">
        <v>175</v>
      </c>
      <c r="B206" s="54"/>
      <c r="C206" s="92"/>
      <c r="D206" s="92"/>
      <c r="E206" s="92"/>
      <c r="J206" s="67"/>
    </row>
    <row r="207" spans="1:17" ht="12.75" x14ac:dyDescent="0.2">
      <c r="B207" s="54"/>
      <c r="C207" s="101" t="s">
        <v>73</v>
      </c>
      <c r="D207" s="101"/>
      <c r="E207" s="101"/>
      <c r="F207" s="99"/>
      <c r="G207" s="99"/>
      <c r="H207" s="99"/>
      <c r="I207" s="99"/>
      <c r="J207" s="100"/>
    </row>
    <row r="208" spans="1:17" ht="15" customHeight="1" x14ac:dyDescent="0.2">
      <c r="B208" s="54"/>
      <c r="C208" s="76"/>
      <c r="D208" s="76"/>
      <c r="E208" s="76"/>
      <c r="F208" s="76"/>
      <c r="G208" s="76"/>
      <c r="H208" s="76"/>
      <c r="I208" s="76"/>
      <c r="J208" s="102"/>
    </row>
    <row r="209" spans="1:17" ht="15" customHeight="1" x14ac:dyDescent="0.2">
      <c r="B209" s="54"/>
      <c r="C209" s="94" t="s">
        <v>114</v>
      </c>
      <c r="D209" s="94"/>
      <c r="E209" s="94"/>
      <c r="F209" s="95">
        <f>SUMIF(K67:K206, IF(K66="","",K66), J67:J206)</f>
        <v>0</v>
      </c>
      <c r="G209" s="95"/>
      <c r="H209" s="95"/>
      <c r="I209" s="95"/>
      <c r="J209" s="96"/>
    </row>
    <row r="210" spans="1:17" ht="15.75" x14ac:dyDescent="0.2">
      <c r="A210" s="22">
        <v>3</v>
      </c>
      <c r="B210" s="44" t="s">
        <v>176</v>
      </c>
      <c r="C210" s="107" t="s">
        <v>177</v>
      </c>
      <c r="D210" s="107"/>
      <c r="E210" s="107"/>
      <c r="F210" s="41"/>
      <c r="G210" s="41"/>
      <c r="H210" s="41"/>
      <c r="I210" s="41"/>
      <c r="J210" s="62"/>
    </row>
    <row r="211" spans="1:17" x14ac:dyDescent="0.2">
      <c r="A211" s="22">
        <v>4</v>
      </c>
      <c r="B211" s="44" t="s">
        <v>178</v>
      </c>
      <c r="C211" s="108" t="s">
        <v>75</v>
      </c>
      <c r="D211" s="108"/>
      <c r="E211" s="108"/>
      <c r="F211" s="46"/>
      <c r="G211" s="46"/>
      <c r="H211" s="46"/>
      <c r="I211" s="46"/>
      <c r="J211" s="66"/>
    </row>
    <row r="212" spans="1:17" ht="24" customHeight="1" x14ac:dyDescent="0.2">
      <c r="A212" s="22">
        <v>8</v>
      </c>
      <c r="B212" s="45" t="s">
        <v>179</v>
      </c>
      <c r="C212" s="106" t="s">
        <v>77</v>
      </c>
      <c r="D212" s="106"/>
      <c r="E212" s="106"/>
      <c r="J212" s="64"/>
    </row>
    <row r="213" spans="1:17" ht="11.25" x14ac:dyDescent="0.2">
      <c r="A213" s="22">
        <v>9</v>
      </c>
      <c r="B213" s="45" t="s">
        <v>180</v>
      </c>
      <c r="C213" s="104" t="s">
        <v>79</v>
      </c>
      <c r="D213" s="104"/>
      <c r="E213" s="104"/>
      <c r="F213" s="48" t="s">
        <v>35</v>
      </c>
      <c r="G213" s="49">
        <v>116</v>
      </c>
      <c r="H213" s="50"/>
      <c r="I213" s="51"/>
      <c r="J213" s="67">
        <f>IF(AND(G213= "",H213= ""), 0, ROUND(ROUND(I213, 2) * ROUND(IF(H213="",G213,H213),  2), 2))</f>
        <v>0</v>
      </c>
      <c r="M213" s="47">
        <v>0.2</v>
      </c>
      <c r="Q213" s="22">
        <v>1355</v>
      </c>
    </row>
    <row r="214" spans="1:17" ht="15" hidden="1" customHeight="1" x14ac:dyDescent="0.2">
      <c r="A214" s="22" t="s">
        <v>80</v>
      </c>
    </row>
    <row r="215" spans="1:17" ht="33.75" customHeight="1" x14ac:dyDescent="0.2">
      <c r="A215" s="22" t="s">
        <v>81</v>
      </c>
      <c r="B215" s="52"/>
      <c r="C215" s="103" t="s">
        <v>181</v>
      </c>
      <c r="D215" s="103"/>
      <c r="E215" s="103"/>
      <c r="F215" s="103"/>
      <c r="G215" s="103"/>
      <c r="H215" s="103"/>
      <c r="I215" s="103"/>
      <c r="J215" s="68"/>
    </row>
    <row r="216" spans="1:17" ht="15" hidden="1" customHeight="1" x14ac:dyDescent="0.2">
      <c r="A216" s="22" t="s">
        <v>83</v>
      </c>
      <c r="C216" s="22" t="s">
        <v>182</v>
      </c>
    </row>
    <row r="217" spans="1:17" ht="15" hidden="1" customHeight="1" x14ac:dyDescent="0.2">
      <c r="A217" s="22" t="s">
        <v>83</v>
      </c>
      <c r="C217" s="22" t="s">
        <v>183</v>
      </c>
    </row>
    <row r="218" spans="1:17" ht="15" hidden="1" customHeight="1" x14ac:dyDescent="0.2">
      <c r="A218" s="22" t="s">
        <v>86</v>
      </c>
      <c r="C218" s="22" t="s">
        <v>87</v>
      </c>
    </row>
    <row r="219" spans="1:17" ht="15" hidden="1" customHeight="1" x14ac:dyDescent="0.2">
      <c r="A219" s="22" t="s">
        <v>88</v>
      </c>
    </row>
    <row r="220" spans="1:17" ht="15" hidden="1" customHeight="1" x14ac:dyDescent="0.2">
      <c r="A220" s="22" t="s">
        <v>71</v>
      </c>
    </row>
    <row r="221" spans="1:17" ht="24" customHeight="1" x14ac:dyDescent="0.2">
      <c r="A221" s="22">
        <v>8</v>
      </c>
      <c r="B221" s="45" t="s">
        <v>184</v>
      </c>
      <c r="C221" s="106" t="s">
        <v>90</v>
      </c>
      <c r="D221" s="106"/>
      <c r="E221" s="106"/>
      <c r="J221" s="64"/>
    </row>
    <row r="222" spans="1:17" ht="15" hidden="1" customHeight="1" x14ac:dyDescent="0.2">
      <c r="A222" s="22" t="s">
        <v>70</v>
      </c>
    </row>
    <row r="223" spans="1:17" ht="15" hidden="1" customHeight="1" x14ac:dyDescent="0.2">
      <c r="A223" s="22" t="s">
        <v>70</v>
      </c>
    </row>
    <row r="224" spans="1:17" ht="15" hidden="1" customHeight="1" x14ac:dyDescent="0.2">
      <c r="A224" s="22" t="s">
        <v>70</v>
      </c>
    </row>
    <row r="225" spans="1:17" ht="11.25" x14ac:dyDescent="0.2">
      <c r="A225" s="22">
        <v>9</v>
      </c>
      <c r="B225" s="45" t="s">
        <v>185</v>
      </c>
      <c r="C225" s="104" t="s">
        <v>92</v>
      </c>
      <c r="D225" s="104"/>
      <c r="E225" s="104"/>
      <c r="F225" s="48" t="s">
        <v>35</v>
      </c>
      <c r="G225" s="49">
        <v>58</v>
      </c>
      <c r="H225" s="50"/>
      <c r="I225" s="51"/>
      <c r="J225" s="67">
        <f>IF(AND(G225= "",H225= ""), 0, ROUND(ROUND(I225, 2) * ROUND(IF(H225="",G225,H225),  2), 2))</f>
        <v>0</v>
      </c>
      <c r="M225" s="47">
        <v>0.2</v>
      </c>
      <c r="Q225" s="22">
        <v>1355</v>
      </c>
    </row>
    <row r="226" spans="1:17" ht="15" hidden="1" customHeight="1" x14ac:dyDescent="0.2">
      <c r="A226" s="22" t="s">
        <v>80</v>
      </c>
    </row>
    <row r="227" spans="1:17" ht="33.75" customHeight="1" x14ac:dyDescent="0.2">
      <c r="A227" s="22" t="s">
        <v>81</v>
      </c>
      <c r="B227" s="52"/>
      <c r="C227" s="103" t="s">
        <v>186</v>
      </c>
      <c r="D227" s="103"/>
      <c r="E227" s="103"/>
      <c r="F227" s="103"/>
      <c r="G227" s="103"/>
      <c r="H227" s="103"/>
      <c r="I227" s="103"/>
      <c r="J227" s="68"/>
    </row>
    <row r="228" spans="1:17" ht="15" hidden="1" customHeight="1" x14ac:dyDescent="0.2">
      <c r="A228" s="22" t="s">
        <v>83</v>
      </c>
      <c r="C228" s="22" t="s">
        <v>187</v>
      </c>
    </row>
    <row r="229" spans="1:17" ht="15" hidden="1" customHeight="1" x14ac:dyDescent="0.2">
      <c r="A229" s="22" t="s">
        <v>83</v>
      </c>
      <c r="C229" s="22" t="s">
        <v>188</v>
      </c>
    </row>
    <row r="230" spans="1:17" ht="15" hidden="1" customHeight="1" x14ac:dyDescent="0.2">
      <c r="A230" s="22" t="s">
        <v>86</v>
      </c>
      <c r="C230" s="22" t="s">
        <v>87</v>
      </c>
    </row>
    <row r="231" spans="1:17" ht="15" hidden="1" customHeight="1" x14ac:dyDescent="0.2">
      <c r="A231" s="22" t="s">
        <v>88</v>
      </c>
    </row>
    <row r="232" spans="1:17" ht="11.25" x14ac:dyDescent="0.2">
      <c r="A232" s="22">
        <v>9</v>
      </c>
      <c r="B232" s="45" t="s">
        <v>189</v>
      </c>
      <c r="C232" s="104" t="s">
        <v>190</v>
      </c>
      <c r="D232" s="104"/>
      <c r="E232" s="104"/>
      <c r="F232" s="48" t="s">
        <v>35</v>
      </c>
      <c r="G232" s="49">
        <v>56</v>
      </c>
      <c r="H232" s="50"/>
      <c r="I232" s="51"/>
      <c r="J232" s="67">
        <f>IF(AND(G232= "",H232= ""), 0, ROUND(ROUND(I232, 2) * ROUND(IF(H232="",G232,H232),  2), 2))</f>
        <v>0</v>
      </c>
      <c r="M232" s="47">
        <v>0.2</v>
      </c>
      <c r="Q232" s="22">
        <v>1355</v>
      </c>
    </row>
    <row r="233" spans="1:17" ht="15" hidden="1" customHeight="1" x14ac:dyDescent="0.2">
      <c r="A233" s="22" t="s">
        <v>80</v>
      </c>
    </row>
    <row r="234" spans="1:17" ht="33.75" customHeight="1" x14ac:dyDescent="0.2">
      <c r="A234" s="22" t="s">
        <v>81</v>
      </c>
      <c r="B234" s="52"/>
      <c r="C234" s="103" t="s">
        <v>191</v>
      </c>
      <c r="D234" s="103"/>
      <c r="E234" s="103"/>
      <c r="F234" s="103"/>
      <c r="G234" s="103"/>
      <c r="H234" s="103"/>
      <c r="I234" s="103"/>
      <c r="J234" s="68"/>
    </row>
    <row r="235" spans="1:17" ht="15" hidden="1" customHeight="1" x14ac:dyDescent="0.2">
      <c r="A235" s="22" t="s">
        <v>83</v>
      </c>
      <c r="C235" s="22" t="s">
        <v>192</v>
      </c>
    </row>
    <row r="236" spans="1:17" ht="15" hidden="1" customHeight="1" x14ac:dyDescent="0.2">
      <c r="A236" s="22" t="s">
        <v>83</v>
      </c>
      <c r="C236" s="22" t="s">
        <v>193</v>
      </c>
    </row>
    <row r="237" spans="1:17" ht="15" hidden="1" customHeight="1" x14ac:dyDescent="0.2">
      <c r="A237" s="22" t="s">
        <v>86</v>
      </c>
      <c r="C237" s="22" t="s">
        <v>87</v>
      </c>
    </row>
    <row r="238" spans="1:17" ht="15" hidden="1" customHeight="1" x14ac:dyDescent="0.2">
      <c r="A238" s="22" t="s">
        <v>88</v>
      </c>
    </row>
    <row r="239" spans="1:17" ht="11.25" x14ac:dyDescent="0.2">
      <c r="A239" s="22">
        <v>9</v>
      </c>
      <c r="B239" s="45" t="s">
        <v>194</v>
      </c>
      <c r="C239" s="104" t="s">
        <v>104</v>
      </c>
      <c r="D239" s="104"/>
      <c r="E239" s="104"/>
      <c r="F239" s="48" t="s">
        <v>35</v>
      </c>
      <c r="G239" s="49">
        <v>111</v>
      </c>
      <c r="H239" s="50"/>
      <c r="I239" s="51"/>
      <c r="J239" s="67">
        <f>IF(AND(G239= "",H239= ""), 0, ROUND(ROUND(I239, 2) * ROUND(IF(H239="",G239,H239),  2), 2))</f>
        <v>0</v>
      </c>
      <c r="M239" s="47">
        <v>0.2</v>
      </c>
      <c r="Q239" s="22">
        <v>1355</v>
      </c>
    </row>
    <row r="240" spans="1:17" ht="15" hidden="1" customHeight="1" x14ac:dyDescent="0.2">
      <c r="A240" s="22" t="s">
        <v>80</v>
      </c>
    </row>
    <row r="241" spans="1:17" ht="15" hidden="1" customHeight="1" x14ac:dyDescent="0.2">
      <c r="A241" s="22" t="s">
        <v>80</v>
      </c>
    </row>
    <row r="242" spans="1:17" ht="33.75" customHeight="1" x14ac:dyDescent="0.2">
      <c r="A242" s="22" t="s">
        <v>81</v>
      </c>
      <c r="B242" s="52"/>
      <c r="C242" s="103" t="s">
        <v>191</v>
      </c>
      <c r="D242" s="103"/>
      <c r="E242" s="103"/>
      <c r="F242" s="103"/>
      <c r="G242" s="103"/>
      <c r="H242" s="103"/>
      <c r="I242" s="103"/>
      <c r="J242" s="68"/>
    </row>
    <row r="243" spans="1:17" ht="15" hidden="1" customHeight="1" x14ac:dyDescent="0.2">
      <c r="A243" s="22" t="s">
        <v>106</v>
      </c>
    </row>
    <row r="244" spans="1:17" ht="15" hidden="1" customHeight="1" x14ac:dyDescent="0.2">
      <c r="A244" s="22" t="s">
        <v>83</v>
      </c>
      <c r="C244" s="22" t="s">
        <v>195</v>
      </c>
    </row>
    <row r="245" spans="1:17" ht="15" hidden="1" customHeight="1" x14ac:dyDescent="0.2">
      <c r="A245" s="22" t="s">
        <v>83</v>
      </c>
      <c r="C245" s="22" t="s">
        <v>196</v>
      </c>
    </row>
    <row r="246" spans="1:17" ht="15" hidden="1" customHeight="1" x14ac:dyDescent="0.2">
      <c r="A246" s="22" t="s">
        <v>86</v>
      </c>
      <c r="C246" s="22" t="s">
        <v>87</v>
      </c>
    </row>
    <row r="247" spans="1:17" ht="15" hidden="1" customHeight="1" x14ac:dyDescent="0.2">
      <c r="A247" s="22" t="s">
        <v>88</v>
      </c>
    </row>
    <row r="248" spans="1:17" ht="15" hidden="1" customHeight="1" x14ac:dyDescent="0.2">
      <c r="A248" s="22" t="s">
        <v>71</v>
      </c>
    </row>
    <row r="249" spans="1:17" ht="24" customHeight="1" x14ac:dyDescent="0.2">
      <c r="A249" s="22">
        <v>8</v>
      </c>
      <c r="B249" s="45" t="s">
        <v>197</v>
      </c>
      <c r="C249" s="106" t="s">
        <v>97</v>
      </c>
      <c r="D249" s="106"/>
      <c r="E249" s="106"/>
      <c r="J249" s="64"/>
    </row>
    <row r="250" spans="1:17" ht="11.25" x14ac:dyDescent="0.2">
      <c r="A250" s="22">
        <v>9</v>
      </c>
      <c r="B250" s="45" t="s">
        <v>198</v>
      </c>
      <c r="C250" s="104" t="s">
        <v>99</v>
      </c>
      <c r="D250" s="104"/>
      <c r="E250" s="104"/>
      <c r="F250" s="48" t="s">
        <v>35</v>
      </c>
      <c r="G250" s="49">
        <v>12</v>
      </c>
      <c r="H250" s="50"/>
      <c r="I250" s="51"/>
      <c r="J250" s="67">
        <f>IF(AND(G250= "",H250= ""), 0, ROUND(ROUND(I250, 2) * ROUND(IF(H250="",G250,H250),  2), 2))</f>
        <v>0</v>
      </c>
      <c r="M250" s="47">
        <v>0.2</v>
      </c>
      <c r="Q250" s="22">
        <v>1355</v>
      </c>
    </row>
    <row r="251" spans="1:17" ht="15" hidden="1" customHeight="1" x14ac:dyDescent="0.2">
      <c r="A251" s="22" t="s">
        <v>80</v>
      </c>
    </row>
    <row r="252" spans="1:17" ht="15" hidden="1" customHeight="1" x14ac:dyDescent="0.2">
      <c r="A252" s="22" t="s">
        <v>80</v>
      </c>
    </row>
    <row r="253" spans="1:17" ht="33.75" customHeight="1" x14ac:dyDescent="0.2">
      <c r="A253" s="22" t="s">
        <v>81</v>
      </c>
      <c r="B253" s="52"/>
      <c r="C253" s="103" t="s">
        <v>100</v>
      </c>
      <c r="D253" s="103"/>
      <c r="E253" s="103"/>
      <c r="F253" s="103"/>
      <c r="G253" s="103"/>
      <c r="H253" s="103"/>
      <c r="I253" s="103"/>
      <c r="J253" s="68"/>
    </row>
    <row r="254" spans="1:17" ht="15" hidden="1" customHeight="1" x14ac:dyDescent="0.2">
      <c r="A254" s="22" t="s">
        <v>83</v>
      </c>
      <c r="C254" s="22" t="s">
        <v>199</v>
      </c>
    </row>
    <row r="255" spans="1:17" ht="15" hidden="1" customHeight="1" x14ac:dyDescent="0.2">
      <c r="A255" s="22" t="s">
        <v>83</v>
      </c>
      <c r="C255" s="22" t="s">
        <v>200</v>
      </c>
    </row>
    <row r="256" spans="1:17" ht="15" hidden="1" customHeight="1" x14ac:dyDescent="0.2">
      <c r="A256" s="22" t="s">
        <v>86</v>
      </c>
      <c r="C256" s="22" t="s">
        <v>87</v>
      </c>
    </row>
    <row r="257" spans="1:17" ht="15" hidden="1" customHeight="1" x14ac:dyDescent="0.2">
      <c r="A257" s="22" t="s">
        <v>88</v>
      </c>
    </row>
    <row r="258" spans="1:17" ht="11.25" x14ac:dyDescent="0.2">
      <c r="A258" s="22">
        <v>9</v>
      </c>
      <c r="B258" s="45" t="s">
        <v>201</v>
      </c>
      <c r="C258" s="104" t="s">
        <v>104</v>
      </c>
      <c r="D258" s="104"/>
      <c r="E258" s="104"/>
      <c r="F258" s="48" t="s">
        <v>35</v>
      </c>
      <c r="G258" s="49">
        <v>7</v>
      </c>
      <c r="H258" s="50"/>
      <c r="I258" s="51"/>
      <c r="J258" s="67">
        <f>IF(AND(G258= "",H258= ""), 0, ROUND(ROUND(I258, 2) * ROUND(IF(H258="",G258,H258),  2), 2))</f>
        <v>0</v>
      </c>
      <c r="M258" s="47">
        <v>0.2</v>
      </c>
      <c r="Q258" s="22">
        <v>1355</v>
      </c>
    </row>
    <row r="259" spans="1:17" ht="15" hidden="1" customHeight="1" x14ac:dyDescent="0.2">
      <c r="A259" s="22" t="s">
        <v>80</v>
      </c>
    </row>
    <row r="260" spans="1:17" ht="15" hidden="1" customHeight="1" x14ac:dyDescent="0.2">
      <c r="A260" s="22" t="s">
        <v>80</v>
      </c>
    </row>
    <row r="261" spans="1:17" ht="33.75" customHeight="1" x14ac:dyDescent="0.2">
      <c r="A261" s="22" t="s">
        <v>81</v>
      </c>
      <c r="B261" s="52"/>
      <c r="C261" s="103" t="s">
        <v>105</v>
      </c>
      <c r="D261" s="103"/>
      <c r="E261" s="103"/>
      <c r="F261" s="103"/>
      <c r="G261" s="103"/>
      <c r="H261" s="103"/>
      <c r="I261" s="103"/>
      <c r="J261" s="68"/>
    </row>
    <row r="262" spans="1:17" ht="15" hidden="1" customHeight="1" x14ac:dyDescent="0.2">
      <c r="A262" s="22" t="s">
        <v>106</v>
      </c>
    </row>
    <row r="263" spans="1:17" ht="15" hidden="1" customHeight="1" x14ac:dyDescent="0.2">
      <c r="A263" s="22" t="s">
        <v>83</v>
      </c>
      <c r="C263" s="22" t="s">
        <v>200</v>
      </c>
    </row>
    <row r="264" spans="1:17" ht="15" hidden="1" customHeight="1" x14ac:dyDescent="0.2">
      <c r="A264" s="22" t="s">
        <v>202</v>
      </c>
      <c r="C264" s="22" t="s">
        <v>203</v>
      </c>
    </row>
    <row r="265" spans="1:17" ht="15" hidden="1" customHeight="1" x14ac:dyDescent="0.2">
      <c r="A265" s="22" t="s">
        <v>86</v>
      </c>
      <c r="C265" s="22" t="s">
        <v>204</v>
      </c>
    </row>
    <row r="266" spans="1:17" ht="15" hidden="1" customHeight="1" x14ac:dyDescent="0.2">
      <c r="A266" s="22" t="s">
        <v>88</v>
      </c>
    </row>
    <row r="267" spans="1:17" ht="15" hidden="1" customHeight="1" x14ac:dyDescent="0.2">
      <c r="A267" s="22" t="s">
        <v>71</v>
      </c>
    </row>
    <row r="268" spans="1:17" ht="22.5" customHeight="1" x14ac:dyDescent="0.2">
      <c r="A268" s="22">
        <v>9</v>
      </c>
      <c r="B268" s="45" t="s">
        <v>205</v>
      </c>
      <c r="C268" s="104" t="s">
        <v>206</v>
      </c>
      <c r="D268" s="104"/>
      <c r="E268" s="104"/>
      <c r="F268" s="48" t="s">
        <v>35</v>
      </c>
      <c r="G268" s="49">
        <v>6</v>
      </c>
      <c r="H268" s="50"/>
      <c r="I268" s="51"/>
      <c r="J268" s="67">
        <f>IF(AND(G268= "",H268= ""), 0, ROUND(ROUND(I268, 2) * ROUND(IF(H268="",G268,H268),  2), 2))</f>
        <v>0</v>
      </c>
      <c r="M268" s="47">
        <v>0.2</v>
      </c>
      <c r="Q268" s="22">
        <v>1355</v>
      </c>
    </row>
    <row r="269" spans="1:17" ht="15" hidden="1" customHeight="1" x14ac:dyDescent="0.2">
      <c r="A269" s="22" t="s">
        <v>80</v>
      </c>
    </row>
    <row r="270" spans="1:17" ht="15" hidden="1" customHeight="1" x14ac:dyDescent="0.2">
      <c r="A270" s="22" t="s">
        <v>80</v>
      </c>
    </row>
    <row r="271" spans="1:17" ht="33.75" customHeight="1" x14ac:dyDescent="0.2">
      <c r="A271" s="22" t="s">
        <v>81</v>
      </c>
      <c r="B271" s="52"/>
      <c r="C271" s="103" t="s">
        <v>207</v>
      </c>
      <c r="D271" s="103"/>
      <c r="E271" s="103"/>
      <c r="F271" s="103"/>
      <c r="G271" s="103"/>
      <c r="H271" s="103"/>
      <c r="I271" s="103"/>
      <c r="J271" s="68"/>
    </row>
    <row r="272" spans="1:17" ht="15" hidden="1" customHeight="1" x14ac:dyDescent="0.2">
      <c r="A272" s="22" t="s">
        <v>83</v>
      </c>
      <c r="C272" s="22" t="s">
        <v>208</v>
      </c>
    </row>
    <row r="273" spans="1:17" ht="15" hidden="1" customHeight="1" x14ac:dyDescent="0.2">
      <c r="A273" s="22" t="s">
        <v>86</v>
      </c>
      <c r="C273" s="22" t="s">
        <v>87</v>
      </c>
    </row>
    <row r="274" spans="1:17" ht="15" hidden="1" customHeight="1" x14ac:dyDescent="0.2">
      <c r="A274" s="22" t="s">
        <v>88</v>
      </c>
    </row>
    <row r="275" spans="1:17" ht="11.25" x14ac:dyDescent="0.2">
      <c r="A275" s="22">
        <v>9</v>
      </c>
      <c r="B275" s="45" t="s">
        <v>209</v>
      </c>
      <c r="C275" s="104" t="s">
        <v>109</v>
      </c>
      <c r="D275" s="104"/>
      <c r="E275" s="104"/>
      <c r="F275" s="48" t="s">
        <v>110</v>
      </c>
      <c r="G275" s="53">
        <v>1</v>
      </c>
      <c r="H275" s="50"/>
      <c r="I275" s="51"/>
      <c r="J275" s="67">
        <f>IF(AND(G275= "",H275= ""), 0, ROUND(ROUND(I275, 2) * ROUND(IF(H275="",G275,H275),  0), 2))</f>
        <v>0</v>
      </c>
      <c r="M275" s="47">
        <v>0.2</v>
      </c>
      <c r="Q275" s="22">
        <v>1355</v>
      </c>
    </row>
    <row r="276" spans="1:17" ht="15" hidden="1" customHeight="1" x14ac:dyDescent="0.2">
      <c r="A276" s="22" t="s">
        <v>80</v>
      </c>
    </row>
    <row r="277" spans="1:17" ht="33.75" customHeight="1" x14ac:dyDescent="0.2">
      <c r="A277" s="22" t="s">
        <v>81</v>
      </c>
      <c r="B277" s="52"/>
      <c r="C277" s="103" t="s">
        <v>210</v>
      </c>
      <c r="D277" s="103"/>
      <c r="E277" s="103"/>
      <c r="F277" s="103"/>
      <c r="G277" s="103"/>
      <c r="H277" s="103"/>
      <c r="I277" s="103"/>
      <c r="J277" s="68"/>
    </row>
    <row r="278" spans="1:17" ht="15" hidden="1" customHeight="1" x14ac:dyDescent="0.2">
      <c r="A278" s="22" t="s">
        <v>86</v>
      </c>
      <c r="C278" s="22" t="s">
        <v>112</v>
      </c>
    </row>
    <row r="279" spans="1:17" ht="15" hidden="1" customHeight="1" x14ac:dyDescent="0.2">
      <c r="A279" s="22" t="s">
        <v>88</v>
      </c>
    </row>
    <row r="280" spans="1:17" ht="15" customHeight="1" x14ac:dyDescent="0.2">
      <c r="A280" s="22" t="s">
        <v>113</v>
      </c>
      <c r="B280" s="54"/>
      <c r="C280" s="76"/>
      <c r="D280" s="76"/>
      <c r="E280" s="76"/>
      <c r="J280" s="69"/>
    </row>
    <row r="281" spans="1:17" ht="12.75" x14ac:dyDescent="0.2">
      <c r="B281" s="54"/>
      <c r="C281" s="101" t="s">
        <v>75</v>
      </c>
      <c r="D281" s="101"/>
      <c r="E281" s="101"/>
      <c r="F281" s="99"/>
      <c r="G281" s="99"/>
      <c r="H281" s="99"/>
      <c r="I281" s="99"/>
      <c r="J281" s="100"/>
    </row>
    <row r="282" spans="1:17" ht="15" customHeight="1" x14ac:dyDescent="0.2">
      <c r="B282" s="54"/>
      <c r="C282" s="76"/>
      <c r="D282" s="76"/>
      <c r="E282" s="76"/>
      <c r="F282" s="76"/>
      <c r="G282" s="76"/>
      <c r="H282" s="76"/>
      <c r="I282" s="76"/>
      <c r="J282" s="102"/>
    </row>
    <row r="283" spans="1:17" ht="15" customHeight="1" x14ac:dyDescent="0.2">
      <c r="B283" s="54"/>
      <c r="C283" s="94" t="s">
        <v>114</v>
      </c>
      <c r="D283" s="94"/>
      <c r="E283" s="94"/>
      <c r="F283" s="95">
        <f>SUMIF(K212:K280, IF(K211="","",K211), J212:J280)</f>
        <v>0</v>
      </c>
      <c r="G283" s="95"/>
      <c r="H283" s="95"/>
      <c r="I283" s="95"/>
      <c r="J283" s="96"/>
    </row>
    <row r="284" spans="1:17" x14ac:dyDescent="0.2">
      <c r="A284" s="22">
        <v>4</v>
      </c>
      <c r="B284" s="44" t="s">
        <v>211</v>
      </c>
      <c r="C284" s="105" t="s">
        <v>116</v>
      </c>
      <c r="D284" s="105"/>
      <c r="E284" s="105"/>
      <c r="F284" s="46"/>
      <c r="G284" s="46"/>
      <c r="H284" s="46"/>
      <c r="I284" s="46"/>
      <c r="J284" s="70"/>
    </row>
    <row r="285" spans="1:17" ht="11.25" x14ac:dyDescent="0.2">
      <c r="A285" s="22">
        <v>9</v>
      </c>
      <c r="B285" s="45" t="s">
        <v>212</v>
      </c>
      <c r="C285" s="104" t="s">
        <v>213</v>
      </c>
      <c r="D285" s="104"/>
      <c r="E285" s="104"/>
      <c r="F285" s="48" t="s">
        <v>35</v>
      </c>
      <c r="G285" s="49">
        <v>115</v>
      </c>
      <c r="H285" s="50"/>
      <c r="I285" s="51"/>
      <c r="J285" s="67">
        <f>IF(AND(G285= "",H285= ""), 0, ROUND(ROUND(I285, 2) * ROUND(IF(H285="",G285,H285),  2), 2))</f>
        <v>0</v>
      </c>
      <c r="M285" s="47">
        <v>0.2</v>
      </c>
      <c r="Q285" s="22">
        <v>1355</v>
      </c>
    </row>
    <row r="286" spans="1:17" ht="15" hidden="1" customHeight="1" x14ac:dyDescent="0.2">
      <c r="A286" s="22" t="s">
        <v>80</v>
      </c>
    </row>
    <row r="287" spans="1:17" ht="45" customHeight="1" x14ac:dyDescent="0.2">
      <c r="A287" s="22" t="s">
        <v>81</v>
      </c>
      <c r="B287" s="52"/>
      <c r="C287" s="103" t="s">
        <v>214</v>
      </c>
      <c r="D287" s="103"/>
      <c r="E287" s="103"/>
      <c r="F287" s="103"/>
      <c r="G287" s="103"/>
      <c r="H287" s="103"/>
      <c r="I287" s="103"/>
      <c r="J287" s="68"/>
    </row>
    <row r="288" spans="1:17" ht="15" hidden="1" customHeight="1" x14ac:dyDescent="0.2">
      <c r="A288" s="22" t="s">
        <v>106</v>
      </c>
    </row>
    <row r="289" spans="1:17" ht="15" hidden="1" customHeight="1" x14ac:dyDescent="0.2">
      <c r="A289" s="22" t="s">
        <v>83</v>
      </c>
      <c r="C289" s="22" t="s">
        <v>215</v>
      </c>
    </row>
    <row r="290" spans="1:17" ht="15" hidden="1" customHeight="1" x14ac:dyDescent="0.2">
      <c r="A290" s="22" t="s">
        <v>83</v>
      </c>
      <c r="C290" s="22" t="s">
        <v>216</v>
      </c>
    </row>
    <row r="291" spans="1:17" ht="15" hidden="1" customHeight="1" x14ac:dyDescent="0.2">
      <c r="A291" s="22" t="s">
        <v>86</v>
      </c>
      <c r="C291" s="22" t="s">
        <v>87</v>
      </c>
    </row>
    <row r="292" spans="1:17" ht="15" hidden="1" customHeight="1" x14ac:dyDescent="0.2">
      <c r="A292" s="22" t="s">
        <v>88</v>
      </c>
    </row>
    <row r="293" spans="1:17" ht="11.25" x14ac:dyDescent="0.2">
      <c r="A293" s="22">
        <v>9</v>
      </c>
      <c r="B293" s="45" t="s">
        <v>217</v>
      </c>
      <c r="C293" s="104" t="s">
        <v>218</v>
      </c>
      <c r="D293" s="104"/>
      <c r="E293" s="104"/>
      <c r="F293" s="48" t="s">
        <v>35</v>
      </c>
      <c r="G293" s="49">
        <v>115</v>
      </c>
      <c r="H293" s="50"/>
      <c r="I293" s="51"/>
      <c r="J293" s="67">
        <f>IF(AND(G293= "",H293= ""), 0, ROUND(ROUND(I293, 2) * ROUND(IF(H293="",G293,H293),  2), 2))</f>
        <v>0</v>
      </c>
      <c r="M293" s="47">
        <v>0.2</v>
      </c>
      <c r="Q293" s="22">
        <v>1355</v>
      </c>
    </row>
    <row r="294" spans="1:17" ht="15" hidden="1" customHeight="1" x14ac:dyDescent="0.2">
      <c r="A294" s="22" t="s">
        <v>80</v>
      </c>
    </row>
    <row r="295" spans="1:17" ht="33.75" customHeight="1" x14ac:dyDescent="0.2">
      <c r="A295" s="22" t="s">
        <v>81</v>
      </c>
      <c r="B295" s="52"/>
      <c r="C295" s="103" t="s">
        <v>219</v>
      </c>
      <c r="D295" s="103"/>
      <c r="E295" s="103"/>
      <c r="F295" s="103"/>
      <c r="G295" s="103"/>
      <c r="H295" s="103"/>
      <c r="I295" s="103"/>
      <c r="J295" s="68"/>
    </row>
    <row r="296" spans="1:17" ht="15" hidden="1" customHeight="1" x14ac:dyDescent="0.2">
      <c r="A296" s="22" t="s">
        <v>86</v>
      </c>
      <c r="C296" s="22" t="s">
        <v>220</v>
      </c>
    </row>
    <row r="297" spans="1:17" ht="15" hidden="1" customHeight="1" x14ac:dyDescent="0.2">
      <c r="A297" s="22" t="s">
        <v>88</v>
      </c>
    </row>
    <row r="298" spans="1:17" ht="11.25" x14ac:dyDescent="0.2">
      <c r="A298" s="22">
        <v>9</v>
      </c>
      <c r="B298" s="45" t="s">
        <v>221</v>
      </c>
      <c r="C298" s="104" t="s">
        <v>222</v>
      </c>
      <c r="D298" s="104"/>
      <c r="E298" s="104"/>
      <c r="F298" s="48" t="s">
        <v>35</v>
      </c>
      <c r="G298" s="49">
        <v>115</v>
      </c>
      <c r="H298" s="50"/>
      <c r="I298" s="51"/>
      <c r="J298" s="67">
        <f>IF(AND(G298= "",H298= ""), 0, ROUND(ROUND(I298, 2) * ROUND(IF(H298="",G298,H298),  2), 2))</f>
        <v>0</v>
      </c>
      <c r="M298" s="47">
        <v>0.2</v>
      </c>
      <c r="Q298" s="22">
        <v>1355</v>
      </c>
    </row>
    <row r="299" spans="1:17" ht="15" hidden="1" customHeight="1" x14ac:dyDescent="0.2">
      <c r="A299" s="22" t="s">
        <v>80</v>
      </c>
    </row>
    <row r="300" spans="1:17" ht="15" hidden="1" customHeight="1" x14ac:dyDescent="0.2">
      <c r="A300" s="22" t="s">
        <v>80</v>
      </c>
    </row>
    <row r="301" spans="1:17" ht="45" customHeight="1" x14ac:dyDescent="0.2">
      <c r="A301" s="22" t="s">
        <v>81</v>
      </c>
      <c r="B301" s="52"/>
      <c r="C301" s="103" t="s">
        <v>214</v>
      </c>
      <c r="D301" s="103"/>
      <c r="E301" s="103"/>
      <c r="F301" s="103"/>
      <c r="G301" s="103"/>
      <c r="H301" s="103"/>
      <c r="I301" s="103"/>
      <c r="J301" s="68"/>
    </row>
    <row r="302" spans="1:17" ht="15" hidden="1" customHeight="1" x14ac:dyDescent="0.2">
      <c r="A302" s="22" t="s">
        <v>86</v>
      </c>
      <c r="C302" s="22" t="s">
        <v>220</v>
      </c>
    </row>
    <row r="303" spans="1:17" ht="15" hidden="1" customHeight="1" x14ac:dyDescent="0.2">
      <c r="A303" s="22" t="s">
        <v>88</v>
      </c>
    </row>
    <row r="304" spans="1:17" ht="22.5" customHeight="1" x14ac:dyDescent="0.2">
      <c r="A304" s="22">
        <v>9</v>
      </c>
      <c r="B304" s="45" t="s">
        <v>223</v>
      </c>
      <c r="C304" s="104" t="s">
        <v>224</v>
      </c>
      <c r="D304" s="104"/>
      <c r="E304" s="104"/>
      <c r="F304" s="48" t="s">
        <v>35</v>
      </c>
      <c r="G304" s="49">
        <v>5</v>
      </c>
      <c r="H304" s="50"/>
      <c r="I304" s="51"/>
      <c r="J304" s="67">
        <f>IF(AND(G304= "",H304= ""), 0, ROUND(ROUND(I304, 2) * ROUND(IF(H304="",G304,H304),  2), 2))</f>
        <v>0</v>
      </c>
      <c r="M304" s="47">
        <v>0.2</v>
      </c>
      <c r="Q304" s="22">
        <v>1355</v>
      </c>
    </row>
    <row r="305" spans="1:17" ht="15" hidden="1" customHeight="1" x14ac:dyDescent="0.2">
      <c r="A305" s="22" t="s">
        <v>80</v>
      </c>
    </row>
    <row r="306" spans="1:17" ht="15" hidden="1" customHeight="1" x14ac:dyDescent="0.2">
      <c r="A306" s="22" t="s">
        <v>80</v>
      </c>
    </row>
    <row r="307" spans="1:17" ht="33.75" customHeight="1" x14ac:dyDescent="0.2">
      <c r="A307" s="22" t="s">
        <v>81</v>
      </c>
      <c r="B307" s="52"/>
      <c r="C307" s="103" t="s">
        <v>225</v>
      </c>
      <c r="D307" s="103"/>
      <c r="E307" s="103"/>
      <c r="F307" s="103"/>
      <c r="G307" s="103"/>
      <c r="H307" s="103"/>
      <c r="I307" s="103"/>
      <c r="J307" s="68"/>
    </row>
    <row r="308" spans="1:17" ht="15" hidden="1" customHeight="1" x14ac:dyDescent="0.2">
      <c r="A308" s="22" t="s">
        <v>83</v>
      </c>
      <c r="C308" s="22" t="s">
        <v>226</v>
      </c>
    </row>
    <row r="309" spans="1:17" ht="15" hidden="1" customHeight="1" x14ac:dyDescent="0.2">
      <c r="A309" s="22" t="s">
        <v>86</v>
      </c>
      <c r="C309" s="22" t="s">
        <v>87</v>
      </c>
    </row>
    <row r="310" spans="1:17" ht="15" hidden="1" customHeight="1" x14ac:dyDescent="0.2">
      <c r="A310" s="22" t="s">
        <v>88</v>
      </c>
    </row>
    <row r="311" spans="1:17" ht="11.25" x14ac:dyDescent="0.2">
      <c r="A311" s="22">
        <v>9</v>
      </c>
      <c r="B311" s="45" t="s">
        <v>227</v>
      </c>
      <c r="C311" s="104" t="s">
        <v>228</v>
      </c>
      <c r="D311" s="104"/>
      <c r="E311" s="104"/>
      <c r="F311" s="48" t="s">
        <v>35</v>
      </c>
      <c r="G311" s="49">
        <v>20</v>
      </c>
      <c r="H311" s="50"/>
      <c r="I311" s="51"/>
      <c r="J311" s="67">
        <f>IF(AND(G311= "",H311= ""), 0, ROUND(ROUND(I311, 2) * ROUND(IF(H311="",G311,H311),  2), 2))</f>
        <v>0</v>
      </c>
      <c r="M311" s="47">
        <v>0.2</v>
      </c>
      <c r="Q311" s="22">
        <v>1355</v>
      </c>
    </row>
    <row r="312" spans="1:17" ht="15" hidden="1" customHeight="1" x14ac:dyDescent="0.2">
      <c r="A312" s="22" t="s">
        <v>80</v>
      </c>
    </row>
    <row r="313" spans="1:17" ht="15" hidden="1" customHeight="1" x14ac:dyDescent="0.2">
      <c r="A313" s="22" t="s">
        <v>80</v>
      </c>
    </row>
    <row r="314" spans="1:17" ht="33.75" customHeight="1" x14ac:dyDescent="0.2">
      <c r="A314" s="22" t="s">
        <v>81</v>
      </c>
      <c r="B314" s="52"/>
      <c r="C314" s="103" t="s">
        <v>229</v>
      </c>
      <c r="D314" s="103"/>
      <c r="E314" s="103"/>
      <c r="F314" s="103"/>
      <c r="G314" s="103"/>
      <c r="H314" s="103"/>
      <c r="I314" s="103"/>
      <c r="J314" s="68"/>
    </row>
    <row r="315" spans="1:17" ht="15" hidden="1" customHeight="1" x14ac:dyDescent="0.2">
      <c r="A315" s="22" t="s">
        <v>83</v>
      </c>
      <c r="C315" s="22" t="s">
        <v>230</v>
      </c>
    </row>
    <row r="316" spans="1:17" ht="15" hidden="1" customHeight="1" x14ac:dyDescent="0.2">
      <c r="A316" s="22" t="s">
        <v>86</v>
      </c>
      <c r="C316" s="22" t="s">
        <v>87</v>
      </c>
    </row>
    <row r="317" spans="1:17" ht="15" hidden="1" customHeight="1" x14ac:dyDescent="0.2">
      <c r="A317" s="22" t="s">
        <v>88</v>
      </c>
    </row>
    <row r="318" spans="1:17" ht="15" customHeight="1" x14ac:dyDescent="0.2">
      <c r="A318" s="22" t="s">
        <v>113</v>
      </c>
      <c r="B318" s="54"/>
      <c r="C318" s="76"/>
      <c r="D318" s="76"/>
      <c r="E318" s="76"/>
      <c r="J318" s="69"/>
    </row>
    <row r="319" spans="1:17" ht="12.75" x14ac:dyDescent="0.2">
      <c r="B319" s="54"/>
      <c r="C319" s="101" t="s">
        <v>116</v>
      </c>
      <c r="D319" s="101"/>
      <c r="E319" s="101"/>
      <c r="F319" s="99"/>
      <c r="G319" s="99"/>
      <c r="H319" s="99"/>
      <c r="I319" s="99"/>
      <c r="J319" s="100"/>
    </row>
    <row r="320" spans="1:17" ht="15" customHeight="1" x14ac:dyDescent="0.2">
      <c r="B320" s="54"/>
      <c r="C320" s="76"/>
      <c r="D320" s="76"/>
      <c r="E320" s="76"/>
      <c r="F320" s="76"/>
      <c r="G320" s="76"/>
      <c r="H320" s="76"/>
      <c r="I320" s="76"/>
      <c r="J320" s="102"/>
    </row>
    <row r="321" spans="1:17" ht="15" customHeight="1" x14ac:dyDescent="0.2">
      <c r="B321" s="54"/>
      <c r="C321" s="94" t="s">
        <v>114</v>
      </c>
      <c r="D321" s="94"/>
      <c r="E321" s="94"/>
      <c r="F321" s="95">
        <f>SUMIF(K285:K318, IF(K284="","",K284), J285:J318)</f>
        <v>0</v>
      </c>
      <c r="G321" s="95"/>
      <c r="H321" s="95"/>
      <c r="I321" s="95"/>
      <c r="J321" s="96"/>
    </row>
    <row r="322" spans="1:17" x14ac:dyDescent="0.2">
      <c r="A322" s="22">
        <v>4</v>
      </c>
      <c r="B322" s="44" t="s">
        <v>231</v>
      </c>
      <c r="C322" s="105" t="s">
        <v>125</v>
      </c>
      <c r="D322" s="105"/>
      <c r="E322" s="105"/>
      <c r="F322" s="46"/>
      <c r="G322" s="46"/>
      <c r="H322" s="46"/>
      <c r="I322" s="46"/>
      <c r="J322" s="70"/>
    </row>
    <row r="323" spans="1:17" ht="11.25" x14ac:dyDescent="0.2">
      <c r="A323" s="22">
        <v>9</v>
      </c>
      <c r="B323" s="45" t="s">
        <v>232</v>
      </c>
      <c r="C323" s="104" t="s">
        <v>127</v>
      </c>
      <c r="D323" s="104"/>
      <c r="E323" s="104"/>
      <c r="F323" s="48" t="s">
        <v>110</v>
      </c>
      <c r="G323" s="53">
        <v>1</v>
      </c>
      <c r="H323" s="50"/>
      <c r="I323" s="51"/>
      <c r="J323" s="67">
        <f>IF(AND(G323= "",H323= ""), 0, ROUND(ROUND(I323, 2) * ROUND(IF(H323="",G323,H323),  0), 2))</f>
        <v>0</v>
      </c>
      <c r="M323" s="47">
        <v>0.2</v>
      </c>
      <c r="Q323" s="22">
        <v>1355</v>
      </c>
    </row>
    <row r="324" spans="1:17" ht="15" hidden="1" customHeight="1" x14ac:dyDescent="0.2">
      <c r="A324" s="22" t="s">
        <v>80</v>
      </c>
    </row>
    <row r="325" spans="1:17" ht="33.75" customHeight="1" x14ac:dyDescent="0.2">
      <c r="A325" s="22" t="s">
        <v>81</v>
      </c>
      <c r="B325" s="52"/>
      <c r="C325" s="103" t="s">
        <v>233</v>
      </c>
      <c r="D325" s="103"/>
      <c r="E325" s="103"/>
      <c r="F325" s="103"/>
      <c r="G325" s="103"/>
      <c r="H325" s="103"/>
      <c r="I325" s="103"/>
      <c r="J325" s="68"/>
    </row>
    <row r="326" spans="1:17" ht="15" hidden="1" customHeight="1" x14ac:dyDescent="0.2">
      <c r="A326" s="22" t="s">
        <v>86</v>
      </c>
      <c r="C326" s="22" t="s">
        <v>112</v>
      </c>
    </row>
    <row r="327" spans="1:17" ht="15" hidden="1" customHeight="1" x14ac:dyDescent="0.2">
      <c r="A327" s="22" t="s">
        <v>88</v>
      </c>
    </row>
    <row r="328" spans="1:17" ht="11.25" x14ac:dyDescent="0.2">
      <c r="A328" s="22">
        <v>9</v>
      </c>
      <c r="B328" s="45" t="s">
        <v>234</v>
      </c>
      <c r="C328" s="104" t="s">
        <v>235</v>
      </c>
      <c r="D328" s="104"/>
      <c r="E328" s="104"/>
      <c r="F328" s="48" t="s">
        <v>35</v>
      </c>
      <c r="G328" s="49">
        <v>55</v>
      </c>
      <c r="H328" s="50"/>
      <c r="I328" s="51"/>
      <c r="J328" s="67">
        <f>IF(AND(G328= "",H328= ""), 0, ROUND(ROUND(I328, 2) * ROUND(IF(H328="",G328,H328),  2), 2))</f>
        <v>0</v>
      </c>
      <c r="M328" s="47">
        <v>0.2</v>
      </c>
      <c r="Q328" s="22">
        <v>1355</v>
      </c>
    </row>
    <row r="329" spans="1:17" ht="15" hidden="1" customHeight="1" x14ac:dyDescent="0.2">
      <c r="A329" s="22" t="s">
        <v>80</v>
      </c>
    </row>
    <row r="330" spans="1:17" ht="56.25" customHeight="1" x14ac:dyDescent="0.2">
      <c r="A330" s="22" t="s">
        <v>81</v>
      </c>
      <c r="B330" s="52"/>
      <c r="C330" s="103" t="s">
        <v>236</v>
      </c>
      <c r="D330" s="103"/>
      <c r="E330" s="103"/>
      <c r="F330" s="103"/>
      <c r="G330" s="103"/>
      <c r="H330" s="103"/>
      <c r="I330" s="103"/>
      <c r="J330" s="68"/>
    </row>
    <row r="331" spans="1:17" ht="15" hidden="1" customHeight="1" x14ac:dyDescent="0.2">
      <c r="A331" s="22" t="s">
        <v>83</v>
      </c>
      <c r="C331" s="22" t="s">
        <v>237</v>
      </c>
    </row>
    <row r="332" spans="1:17" ht="15" hidden="1" customHeight="1" x14ac:dyDescent="0.2">
      <c r="A332" s="22" t="s">
        <v>83</v>
      </c>
      <c r="C332" s="22" t="s">
        <v>238</v>
      </c>
    </row>
    <row r="333" spans="1:17" ht="15" hidden="1" customHeight="1" x14ac:dyDescent="0.2">
      <c r="A333" s="22" t="s">
        <v>86</v>
      </c>
      <c r="C333" s="22" t="s">
        <v>87</v>
      </c>
    </row>
    <row r="334" spans="1:17" ht="15" hidden="1" customHeight="1" x14ac:dyDescent="0.2">
      <c r="A334" s="22" t="s">
        <v>88</v>
      </c>
    </row>
    <row r="335" spans="1:17" ht="11.25" x14ac:dyDescent="0.2">
      <c r="A335" s="22">
        <v>9</v>
      </c>
      <c r="B335" s="45" t="s">
        <v>239</v>
      </c>
      <c r="C335" s="104" t="s">
        <v>130</v>
      </c>
      <c r="D335" s="104"/>
      <c r="E335" s="104"/>
      <c r="F335" s="48" t="s">
        <v>35</v>
      </c>
      <c r="G335" s="49">
        <v>145</v>
      </c>
      <c r="H335" s="50"/>
      <c r="I335" s="51"/>
      <c r="J335" s="67">
        <f>IF(AND(G335= "",H335= ""), 0, ROUND(ROUND(I335, 2) * ROUND(IF(H335="",G335,H335),  2), 2))</f>
        <v>0</v>
      </c>
      <c r="M335" s="47">
        <v>0.2</v>
      </c>
      <c r="Q335" s="22">
        <v>1355</v>
      </c>
    </row>
    <row r="336" spans="1:17" ht="15" hidden="1" customHeight="1" x14ac:dyDescent="0.2">
      <c r="A336" s="22" t="s">
        <v>80</v>
      </c>
    </row>
    <row r="337" spans="1:17" ht="33.75" customHeight="1" x14ac:dyDescent="0.2">
      <c r="A337" s="22" t="s">
        <v>81</v>
      </c>
      <c r="B337" s="52"/>
      <c r="C337" s="103" t="s">
        <v>240</v>
      </c>
      <c r="D337" s="103"/>
      <c r="E337" s="103"/>
      <c r="F337" s="103"/>
      <c r="G337" s="103"/>
      <c r="H337" s="103"/>
      <c r="I337" s="103"/>
      <c r="J337" s="68"/>
    </row>
    <row r="338" spans="1:17" ht="15" hidden="1" customHeight="1" x14ac:dyDescent="0.2">
      <c r="A338" s="22" t="s">
        <v>83</v>
      </c>
      <c r="C338" s="22" t="s">
        <v>241</v>
      </c>
    </row>
    <row r="339" spans="1:17" ht="15" hidden="1" customHeight="1" x14ac:dyDescent="0.2">
      <c r="A339" s="22" t="s">
        <v>83</v>
      </c>
      <c r="C339" s="22" t="s">
        <v>242</v>
      </c>
    </row>
    <row r="340" spans="1:17" ht="15" hidden="1" customHeight="1" x14ac:dyDescent="0.2">
      <c r="A340" s="22" t="s">
        <v>86</v>
      </c>
      <c r="C340" s="22" t="s">
        <v>87</v>
      </c>
    </row>
    <row r="341" spans="1:17" ht="15" hidden="1" customHeight="1" x14ac:dyDescent="0.2">
      <c r="A341" s="22" t="s">
        <v>88</v>
      </c>
    </row>
    <row r="342" spans="1:17" ht="11.25" x14ac:dyDescent="0.2">
      <c r="A342" s="22">
        <v>9</v>
      </c>
      <c r="B342" s="45" t="s">
        <v>243</v>
      </c>
      <c r="C342" s="104" t="s">
        <v>135</v>
      </c>
      <c r="D342" s="104"/>
      <c r="E342" s="104"/>
      <c r="F342" s="48" t="s">
        <v>35</v>
      </c>
      <c r="G342" s="49">
        <v>11</v>
      </c>
      <c r="H342" s="50"/>
      <c r="I342" s="51"/>
      <c r="J342" s="67">
        <f>IF(AND(G342= "",H342= ""), 0, ROUND(ROUND(I342, 2) * ROUND(IF(H342="",G342,H342),  2), 2))</f>
        <v>0</v>
      </c>
      <c r="M342" s="47">
        <v>0.2</v>
      </c>
      <c r="Q342" s="22">
        <v>1355</v>
      </c>
    </row>
    <row r="343" spans="1:17" ht="15" hidden="1" customHeight="1" x14ac:dyDescent="0.2">
      <c r="A343" s="22" t="s">
        <v>80</v>
      </c>
    </row>
    <row r="344" spans="1:17" ht="15" hidden="1" customHeight="1" x14ac:dyDescent="0.2">
      <c r="A344" s="22" t="s">
        <v>80</v>
      </c>
    </row>
    <row r="345" spans="1:17" ht="45" customHeight="1" x14ac:dyDescent="0.2">
      <c r="A345" s="22" t="s">
        <v>81</v>
      </c>
      <c r="B345" s="52"/>
      <c r="C345" s="103" t="s">
        <v>136</v>
      </c>
      <c r="D345" s="103"/>
      <c r="E345" s="103"/>
      <c r="F345" s="103"/>
      <c r="G345" s="103"/>
      <c r="H345" s="103"/>
      <c r="I345" s="103"/>
      <c r="J345" s="68"/>
    </row>
    <row r="346" spans="1:17" ht="15" hidden="1" customHeight="1" x14ac:dyDescent="0.2">
      <c r="A346" s="22" t="s">
        <v>202</v>
      </c>
      <c r="C346" s="22" t="s">
        <v>244</v>
      </c>
    </row>
    <row r="347" spans="1:17" ht="15" hidden="1" customHeight="1" x14ac:dyDescent="0.2">
      <c r="A347" s="22" t="s">
        <v>202</v>
      </c>
      <c r="C347" s="22" t="s">
        <v>245</v>
      </c>
    </row>
    <row r="348" spans="1:17" ht="15" hidden="1" customHeight="1" x14ac:dyDescent="0.2">
      <c r="A348" s="22" t="s">
        <v>83</v>
      </c>
      <c r="C348" s="22" t="s">
        <v>246</v>
      </c>
    </row>
    <row r="349" spans="1:17" ht="15" hidden="1" customHeight="1" x14ac:dyDescent="0.2">
      <c r="A349" s="22" t="s">
        <v>86</v>
      </c>
      <c r="C349" s="22" t="s">
        <v>247</v>
      </c>
    </row>
    <row r="350" spans="1:17" ht="15" hidden="1" customHeight="1" x14ac:dyDescent="0.2">
      <c r="A350" s="22" t="s">
        <v>88</v>
      </c>
    </row>
    <row r="351" spans="1:17" ht="15" customHeight="1" x14ac:dyDescent="0.2">
      <c r="A351" s="22" t="s">
        <v>113</v>
      </c>
      <c r="B351" s="54"/>
      <c r="C351" s="76"/>
      <c r="D351" s="76"/>
      <c r="E351" s="76"/>
      <c r="J351" s="69"/>
    </row>
    <row r="352" spans="1:17" ht="12.75" x14ac:dyDescent="0.2">
      <c r="B352" s="54"/>
      <c r="C352" s="101" t="s">
        <v>125</v>
      </c>
      <c r="D352" s="101"/>
      <c r="E352" s="101"/>
      <c r="F352" s="99"/>
      <c r="G352" s="99"/>
      <c r="H352" s="99"/>
      <c r="I352" s="99"/>
      <c r="J352" s="100"/>
    </row>
    <row r="353" spans="1:17" ht="15" customHeight="1" x14ac:dyDescent="0.2">
      <c r="B353" s="54"/>
      <c r="C353" s="76"/>
      <c r="D353" s="76"/>
      <c r="E353" s="76"/>
      <c r="F353" s="76"/>
      <c r="G353" s="76"/>
      <c r="H353" s="76"/>
      <c r="I353" s="76"/>
      <c r="J353" s="102"/>
    </row>
    <row r="354" spans="1:17" ht="15" customHeight="1" x14ac:dyDescent="0.2">
      <c r="B354" s="54"/>
      <c r="C354" s="94" t="s">
        <v>114</v>
      </c>
      <c r="D354" s="94"/>
      <c r="E354" s="94"/>
      <c r="F354" s="95">
        <f>SUMIF(K323:K351, IF(K322="","",K322), J323:J351)</f>
        <v>0</v>
      </c>
      <c r="G354" s="95"/>
      <c r="H354" s="95"/>
      <c r="I354" s="95"/>
      <c r="J354" s="96"/>
    </row>
    <row r="355" spans="1:17" x14ac:dyDescent="0.2">
      <c r="A355" s="22">
        <v>4</v>
      </c>
      <c r="B355" s="44" t="s">
        <v>248</v>
      </c>
      <c r="C355" s="105" t="s">
        <v>140</v>
      </c>
      <c r="D355" s="105"/>
      <c r="E355" s="105"/>
      <c r="F355" s="46"/>
      <c r="G355" s="46"/>
      <c r="H355" s="46"/>
      <c r="I355" s="46"/>
      <c r="J355" s="70"/>
    </row>
    <row r="356" spans="1:17" ht="11.25" x14ac:dyDescent="0.2">
      <c r="A356" s="22">
        <v>9</v>
      </c>
      <c r="B356" s="45" t="s">
        <v>249</v>
      </c>
      <c r="C356" s="104" t="s">
        <v>142</v>
      </c>
      <c r="D356" s="104"/>
      <c r="E356" s="104"/>
      <c r="F356" s="48" t="s">
        <v>35</v>
      </c>
      <c r="G356" s="49">
        <v>332</v>
      </c>
      <c r="H356" s="50"/>
      <c r="I356" s="51"/>
      <c r="J356" s="67">
        <f>IF(AND(G356= "",H356= ""), 0, ROUND(ROUND(I356, 2) * ROUND(IF(H356="",G356,H356),  2), 2))</f>
        <v>0</v>
      </c>
      <c r="M356" s="47">
        <v>0.2</v>
      </c>
      <c r="Q356" s="22">
        <v>1355</v>
      </c>
    </row>
    <row r="357" spans="1:17" ht="15" hidden="1" customHeight="1" x14ac:dyDescent="0.2">
      <c r="A357" s="22" t="s">
        <v>80</v>
      </c>
    </row>
    <row r="358" spans="1:17" ht="45" customHeight="1" x14ac:dyDescent="0.2">
      <c r="A358" s="22" t="s">
        <v>81</v>
      </c>
      <c r="B358" s="52"/>
      <c r="C358" s="103" t="s">
        <v>250</v>
      </c>
      <c r="D358" s="103"/>
      <c r="E358" s="103"/>
      <c r="F358" s="103"/>
      <c r="G358" s="103"/>
      <c r="H358" s="103"/>
      <c r="I358" s="103"/>
      <c r="J358" s="68"/>
    </row>
    <row r="359" spans="1:17" ht="15" hidden="1" customHeight="1" x14ac:dyDescent="0.2">
      <c r="A359" s="22" t="s">
        <v>83</v>
      </c>
      <c r="C359" s="22" t="s">
        <v>251</v>
      </c>
    </row>
    <row r="360" spans="1:17" ht="15" hidden="1" customHeight="1" x14ac:dyDescent="0.2">
      <c r="A360" s="22" t="s">
        <v>83</v>
      </c>
      <c r="C360" s="22" t="s">
        <v>252</v>
      </c>
    </row>
    <row r="361" spans="1:17" ht="15" hidden="1" customHeight="1" x14ac:dyDescent="0.2">
      <c r="A361" s="22" t="s">
        <v>83</v>
      </c>
      <c r="C361" s="22" t="s">
        <v>253</v>
      </c>
    </row>
    <row r="362" spans="1:17" ht="15" hidden="1" customHeight="1" x14ac:dyDescent="0.2">
      <c r="A362" s="22" t="s">
        <v>83</v>
      </c>
      <c r="C362" s="22" t="s">
        <v>254</v>
      </c>
    </row>
    <row r="363" spans="1:17" ht="15" hidden="1" customHeight="1" x14ac:dyDescent="0.2">
      <c r="A363" s="22" t="s">
        <v>83</v>
      </c>
      <c r="C363" s="22" t="s">
        <v>255</v>
      </c>
    </row>
    <row r="364" spans="1:17" ht="15" hidden="1" customHeight="1" x14ac:dyDescent="0.2">
      <c r="A364" s="22" t="s">
        <v>83</v>
      </c>
      <c r="C364" s="22" t="s">
        <v>256</v>
      </c>
    </row>
    <row r="365" spans="1:17" ht="15" hidden="1" customHeight="1" x14ac:dyDescent="0.2">
      <c r="A365" s="22" t="s">
        <v>83</v>
      </c>
      <c r="C365" s="22" t="s">
        <v>257</v>
      </c>
    </row>
    <row r="366" spans="1:17" ht="15" hidden="1" customHeight="1" x14ac:dyDescent="0.2">
      <c r="A366" s="22" t="s">
        <v>83</v>
      </c>
      <c r="C366" s="22" t="s">
        <v>258</v>
      </c>
    </row>
    <row r="367" spans="1:17" ht="15" hidden="1" customHeight="1" x14ac:dyDescent="0.2">
      <c r="A367" s="22" t="s">
        <v>83</v>
      </c>
      <c r="C367" s="22" t="s">
        <v>259</v>
      </c>
    </row>
    <row r="368" spans="1:17" ht="15" hidden="1" customHeight="1" x14ac:dyDescent="0.2">
      <c r="A368" s="22" t="s">
        <v>86</v>
      </c>
      <c r="C368" s="22" t="s">
        <v>87</v>
      </c>
    </row>
    <row r="369" spans="1:17" ht="15" hidden="1" customHeight="1" x14ac:dyDescent="0.2">
      <c r="A369" s="22" t="s">
        <v>88</v>
      </c>
    </row>
    <row r="370" spans="1:17" ht="11.25" x14ac:dyDescent="0.2">
      <c r="A370" s="22">
        <v>9</v>
      </c>
      <c r="B370" s="45" t="s">
        <v>260</v>
      </c>
      <c r="C370" s="104" t="s">
        <v>150</v>
      </c>
      <c r="D370" s="104"/>
      <c r="E370" s="104"/>
      <c r="F370" s="48" t="s">
        <v>35</v>
      </c>
      <c r="G370" s="49">
        <v>82</v>
      </c>
      <c r="H370" s="50"/>
      <c r="I370" s="51"/>
      <c r="J370" s="67">
        <f>IF(AND(G370= "",H370= ""), 0, ROUND(ROUND(I370, 2) * ROUND(IF(H370="",G370,H370),  2), 2))</f>
        <v>0</v>
      </c>
      <c r="M370" s="47">
        <v>0.2</v>
      </c>
      <c r="Q370" s="22">
        <v>1355</v>
      </c>
    </row>
    <row r="371" spans="1:17" ht="15" hidden="1" customHeight="1" x14ac:dyDescent="0.2">
      <c r="A371" s="22" t="s">
        <v>80</v>
      </c>
    </row>
    <row r="372" spans="1:17" ht="33.75" customHeight="1" x14ac:dyDescent="0.2">
      <c r="A372" s="22" t="s">
        <v>81</v>
      </c>
      <c r="B372" s="52"/>
      <c r="C372" s="103" t="s">
        <v>261</v>
      </c>
      <c r="D372" s="103"/>
      <c r="E372" s="103"/>
      <c r="F372" s="103"/>
      <c r="G372" s="103"/>
      <c r="H372" s="103"/>
      <c r="I372" s="103"/>
      <c r="J372" s="68"/>
    </row>
    <row r="373" spans="1:17" ht="15" hidden="1" customHeight="1" x14ac:dyDescent="0.2">
      <c r="A373" s="22" t="s">
        <v>83</v>
      </c>
      <c r="C373" s="22" t="s">
        <v>262</v>
      </c>
    </row>
    <row r="374" spans="1:17" ht="15" hidden="1" customHeight="1" x14ac:dyDescent="0.2">
      <c r="A374" s="22" t="s">
        <v>83</v>
      </c>
      <c r="C374" s="22" t="s">
        <v>263</v>
      </c>
    </row>
    <row r="375" spans="1:17" ht="15" hidden="1" customHeight="1" x14ac:dyDescent="0.2">
      <c r="A375" s="22" t="s">
        <v>86</v>
      </c>
      <c r="C375" s="22" t="s">
        <v>87</v>
      </c>
    </row>
    <row r="376" spans="1:17" ht="15" hidden="1" customHeight="1" x14ac:dyDescent="0.2">
      <c r="A376" s="22" t="s">
        <v>88</v>
      </c>
    </row>
    <row r="377" spans="1:17" ht="11.25" x14ac:dyDescent="0.2">
      <c r="A377" s="22">
        <v>9</v>
      </c>
      <c r="B377" s="45" t="s">
        <v>264</v>
      </c>
      <c r="C377" s="104" t="s">
        <v>154</v>
      </c>
      <c r="D377" s="104"/>
      <c r="E377" s="104"/>
      <c r="F377" s="48" t="s">
        <v>35</v>
      </c>
      <c r="G377" s="49">
        <v>11</v>
      </c>
      <c r="H377" s="50"/>
      <c r="I377" s="51"/>
      <c r="J377" s="67">
        <f>IF(AND(G377= "",H377= ""), 0, ROUND(ROUND(I377, 2) * ROUND(IF(H377="",G377,H377),  2), 2))</f>
        <v>0</v>
      </c>
      <c r="M377" s="47">
        <v>0.2</v>
      </c>
      <c r="Q377" s="22">
        <v>1355</v>
      </c>
    </row>
    <row r="378" spans="1:17" ht="15" hidden="1" customHeight="1" x14ac:dyDescent="0.2">
      <c r="A378" s="22" t="s">
        <v>80</v>
      </c>
    </row>
    <row r="379" spans="1:17" ht="45" customHeight="1" x14ac:dyDescent="0.2">
      <c r="A379" s="22" t="s">
        <v>81</v>
      </c>
      <c r="B379" s="52"/>
      <c r="C379" s="103" t="s">
        <v>155</v>
      </c>
      <c r="D379" s="103"/>
      <c r="E379" s="103"/>
      <c r="F379" s="103"/>
      <c r="G379" s="103"/>
      <c r="H379" s="103"/>
      <c r="I379" s="103"/>
      <c r="J379" s="68"/>
    </row>
    <row r="380" spans="1:17" ht="15" hidden="1" customHeight="1" x14ac:dyDescent="0.2">
      <c r="A380" s="22" t="s">
        <v>86</v>
      </c>
      <c r="C380" s="22" t="s">
        <v>265</v>
      </c>
    </row>
    <row r="381" spans="1:17" ht="15" hidden="1" customHeight="1" x14ac:dyDescent="0.2">
      <c r="A381" s="22" t="s">
        <v>88</v>
      </c>
    </row>
    <row r="382" spans="1:17" ht="11.25" x14ac:dyDescent="0.2">
      <c r="A382" s="22">
        <v>9</v>
      </c>
      <c r="B382" s="45" t="s">
        <v>266</v>
      </c>
      <c r="C382" s="104" t="s">
        <v>158</v>
      </c>
      <c r="D382" s="104"/>
      <c r="E382" s="104"/>
      <c r="F382" s="48" t="s">
        <v>35</v>
      </c>
      <c r="G382" s="49">
        <v>107</v>
      </c>
      <c r="H382" s="50"/>
      <c r="I382" s="51"/>
      <c r="J382" s="67">
        <f>IF(AND(G382= "",H382= ""), 0, ROUND(ROUND(I382, 2) * ROUND(IF(H382="",G382,H382),  2), 2))</f>
        <v>0</v>
      </c>
      <c r="M382" s="47">
        <v>0.2</v>
      </c>
      <c r="Q382" s="22">
        <v>1355</v>
      </c>
    </row>
    <row r="383" spans="1:17" ht="15" hidden="1" customHeight="1" x14ac:dyDescent="0.2">
      <c r="A383" s="22" t="s">
        <v>80</v>
      </c>
    </row>
    <row r="384" spans="1:17" ht="45" customHeight="1" x14ac:dyDescent="0.2">
      <c r="A384" s="22" t="s">
        <v>81</v>
      </c>
      <c r="B384" s="52"/>
      <c r="C384" s="103" t="s">
        <v>159</v>
      </c>
      <c r="D384" s="103"/>
      <c r="E384" s="103"/>
      <c r="F384" s="103"/>
      <c r="G384" s="103"/>
      <c r="H384" s="103"/>
      <c r="I384" s="103"/>
      <c r="J384" s="68"/>
    </row>
    <row r="385" spans="1:17" ht="15" hidden="1" customHeight="1" x14ac:dyDescent="0.2">
      <c r="A385" s="22" t="s">
        <v>83</v>
      </c>
      <c r="C385" s="22" t="s">
        <v>267</v>
      </c>
    </row>
    <row r="386" spans="1:17" ht="15" hidden="1" customHeight="1" x14ac:dyDescent="0.2">
      <c r="A386" s="22" t="s">
        <v>83</v>
      </c>
      <c r="C386" s="22" t="s">
        <v>268</v>
      </c>
    </row>
    <row r="387" spans="1:17" ht="15" hidden="1" customHeight="1" x14ac:dyDescent="0.2">
      <c r="A387" s="22" t="s">
        <v>83</v>
      </c>
      <c r="C387" s="22" t="s">
        <v>269</v>
      </c>
    </row>
    <row r="388" spans="1:17" ht="15" hidden="1" customHeight="1" x14ac:dyDescent="0.2">
      <c r="A388" s="22" t="s">
        <v>83</v>
      </c>
      <c r="C388" s="22" t="s">
        <v>270</v>
      </c>
    </row>
    <row r="389" spans="1:17" ht="15" hidden="1" customHeight="1" x14ac:dyDescent="0.2">
      <c r="A389" s="22" t="s">
        <v>83</v>
      </c>
      <c r="C389" s="22" t="s">
        <v>271</v>
      </c>
    </row>
    <row r="390" spans="1:17" ht="15" hidden="1" customHeight="1" x14ac:dyDescent="0.2">
      <c r="A390" s="22" t="s">
        <v>83</v>
      </c>
      <c r="C390" s="22" t="s">
        <v>272</v>
      </c>
    </row>
    <row r="391" spans="1:17" ht="15" hidden="1" customHeight="1" x14ac:dyDescent="0.2">
      <c r="A391" s="22" t="s">
        <v>83</v>
      </c>
      <c r="C391" s="22" t="s">
        <v>273</v>
      </c>
    </row>
    <row r="392" spans="1:17" ht="15" hidden="1" customHeight="1" x14ac:dyDescent="0.2">
      <c r="A392" s="22" t="s">
        <v>83</v>
      </c>
      <c r="C392" s="22" t="s">
        <v>274</v>
      </c>
    </row>
    <row r="393" spans="1:17" ht="15" hidden="1" customHeight="1" x14ac:dyDescent="0.2">
      <c r="A393" s="22" t="s">
        <v>86</v>
      </c>
      <c r="C393" s="22" t="s">
        <v>87</v>
      </c>
    </row>
    <row r="394" spans="1:17" ht="15" hidden="1" customHeight="1" x14ac:dyDescent="0.2">
      <c r="A394" s="22" t="s">
        <v>88</v>
      </c>
    </row>
    <row r="395" spans="1:17" ht="11.25" x14ac:dyDescent="0.2">
      <c r="A395" s="22">
        <v>9</v>
      </c>
      <c r="B395" s="45" t="s">
        <v>275</v>
      </c>
      <c r="C395" s="104" t="s">
        <v>166</v>
      </c>
      <c r="D395" s="104"/>
      <c r="E395" s="104"/>
      <c r="F395" s="48" t="s">
        <v>35</v>
      </c>
      <c r="G395" s="49">
        <v>6</v>
      </c>
      <c r="H395" s="50"/>
      <c r="I395" s="51"/>
      <c r="J395" s="67">
        <f>IF(AND(G395= "",H395= ""), 0, ROUND(ROUND(I395, 2) * ROUND(IF(H395="",G395,H395),  2), 2))</f>
        <v>0</v>
      </c>
      <c r="M395" s="47">
        <v>0.2</v>
      </c>
      <c r="Q395" s="22">
        <v>1355</v>
      </c>
    </row>
    <row r="396" spans="1:17" ht="15" hidden="1" customHeight="1" x14ac:dyDescent="0.2">
      <c r="A396" s="22" t="s">
        <v>80</v>
      </c>
    </row>
    <row r="397" spans="1:17" ht="33.75" customHeight="1" x14ac:dyDescent="0.2">
      <c r="A397" s="22" t="s">
        <v>81</v>
      </c>
      <c r="B397" s="52"/>
      <c r="C397" s="103" t="s">
        <v>276</v>
      </c>
      <c r="D397" s="103"/>
      <c r="E397" s="103"/>
      <c r="F397" s="103"/>
      <c r="G397" s="103"/>
      <c r="H397" s="103"/>
      <c r="I397" s="103"/>
      <c r="J397" s="68"/>
    </row>
    <row r="398" spans="1:17" ht="15" hidden="1" customHeight="1" x14ac:dyDescent="0.2">
      <c r="A398" s="22" t="s">
        <v>83</v>
      </c>
      <c r="C398" s="22" t="s">
        <v>277</v>
      </c>
    </row>
    <row r="399" spans="1:17" ht="15" hidden="1" customHeight="1" x14ac:dyDescent="0.2">
      <c r="A399" s="22" t="s">
        <v>86</v>
      </c>
      <c r="C399" s="22" t="s">
        <v>87</v>
      </c>
    </row>
    <row r="400" spans="1:17" ht="15" hidden="1" customHeight="1" x14ac:dyDescent="0.2">
      <c r="A400" s="22" t="s">
        <v>88</v>
      </c>
    </row>
    <row r="401" spans="1:17" ht="11.25" x14ac:dyDescent="0.2">
      <c r="A401" s="22">
        <v>9</v>
      </c>
      <c r="B401" s="45" t="s">
        <v>278</v>
      </c>
      <c r="C401" s="104" t="s">
        <v>171</v>
      </c>
      <c r="D401" s="104"/>
      <c r="E401" s="104"/>
      <c r="F401" s="48" t="s">
        <v>35</v>
      </c>
      <c r="G401" s="49">
        <v>50</v>
      </c>
      <c r="H401" s="50"/>
      <c r="I401" s="51"/>
      <c r="J401" s="67">
        <f>IF(AND(G401= "",H401= ""), 0, ROUND(ROUND(I401, 2) * ROUND(IF(H401="",G401,H401),  2), 2))</f>
        <v>0</v>
      </c>
      <c r="M401" s="47">
        <v>0.2</v>
      </c>
      <c r="Q401" s="22">
        <v>1355</v>
      </c>
    </row>
    <row r="402" spans="1:17" ht="15" hidden="1" customHeight="1" x14ac:dyDescent="0.2">
      <c r="A402" s="22" t="s">
        <v>80</v>
      </c>
    </row>
    <row r="403" spans="1:17" ht="45" customHeight="1" x14ac:dyDescent="0.2">
      <c r="A403" s="22" t="s">
        <v>81</v>
      </c>
      <c r="B403" s="52"/>
      <c r="C403" s="103" t="s">
        <v>172</v>
      </c>
      <c r="D403" s="103"/>
      <c r="E403" s="103"/>
      <c r="F403" s="103"/>
      <c r="G403" s="103"/>
      <c r="H403" s="103"/>
      <c r="I403" s="103"/>
      <c r="J403" s="68"/>
    </row>
    <row r="404" spans="1:17" ht="15" hidden="1" customHeight="1" x14ac:dyDescent="0.2">
      <c r="A404" s="22" t="s">
        <v>83</v>
      </c>
      <c r="C404" s="22" t="s">
        <v>173</v>
      </c>
    </row>
    <row r="405" spans="1:17" ht="15" hidden="1" customHeight="1" x14ac:dyDescent="0.2">
      <c r="A405" s="22" t="s">
        <v>83</v>
      </c>
      <c r="C405" s="22" t="s">
        <v>279</v>
      </c>
    </row>
    <row r="406" spans="1:17" ht="15" hidden="1" customHeight="1" x14ac:dyDescent="0.2">
      <c r="A406" s="22" t="s">
        <v>86</v>
      </c>
      <c r="C406" s="22" t="s">
        <v>87</v>
      </c>
    </row>
    <row r="407" spans="1:17" ht="15" hidden="1" customHeight="1" x14ac:dyDescent="0.2">
      <c r="A407" s="22" t="s">
        <v>88</v>
      </c>
    </row>
    <row r="408" spans="1:17" ht="15" customHeight="1" x14ac:dyDescent="0.2">
      <c r="A408" s="22" t="s">
        <v>113</v>
      </c>
      <c r="B408" s="54"/>
      <c r="C408" s="76"/>
      <c r="D408" s="76"/>
      <c r="E408" s="76"/>
      <c r="J408" s="69"/>
    </row>
    <row r="409" spans="1:17" ht="12.75" x14ac:dyDescent="0.2">
      <c r="B409" s="54"/>
      <c r="C409" s="101" t="s">
        <v>140</v>
      </c>
      <c r="D409" s="101"/>
      <c r="E409" s="101"/>
      <c r="F409" s="99"/>
      <c r="G409" s="99"/>
      <c r="H409" s="99"/>
      <c r="I409" s="99"/>
      <c r="J409" s="100"/>
    </row>
    <row r="410" spans="1:17" ht="15" customHeight="1" x14ac:dyDescent="0.2">
      <c r="B410" s="54"/>
      <c r="C410" s="76"/>
      <c r="D410" s="76"/>
      <c r="E410" s="76"/>
      <c r="F410" s="76"/>
      <c r="G410" s="76"/>
      <c r="H410" s="76"/>
      <c r="I410" s="76"/>
      <c r="J410" s="102"/>
    </row>
    <row r="411" spans="1:17" ht="15" customHeight="1" x14ac:dyDescent="0.2">
      <c r="B411" s="54"/>
      <c r="C411" s="94" t="s">
        <v>114</v>
      </c>
      <c r="D411" s="94"/>
      <c r="E411" s="94"/>
      <c r="F411" s="95">
        <f>SUMIF(K356:K408, IF(K355="","",K355), J356:J408)</f>
        <v>0</v>
      </c>
      <c r="G411" s="95"/>
      <c r="H411" s="95"/>
      <c r="I411" s="95"/>
      <c r="J411" s="96"/>
    </row>
    <row r="412" spans="1:17" ht="15" customHeight="1" x14ac:dyDescent="0.2">
      <c r="A412" s="22" t="s">
        <v>175</v>
      </c>
      <c r="B412" s="54"/>
      <c r="C412" s="92"/>
      <c r="D412" s="92"/>
      <c r="E412" s="92"/>
      <c r="J412" s="67"/>
    </row>
    <row r="413" spans="1:17" ht="12.75" x14ac:dyDescent="0.2">
      <c r="B413" s="54"/>
      <c r="C413" s="101" t="s">
        <v>177</v>
      </c>
      <c r="D413" s="101"/>
      <c r="E413" s="101"/>
      <c r="F413" s="99"/>
      <c r="G413" s="99"/>
      <c r="H413" s="99"/>
      <c r="I413" s="99"/>
      <c r="J413" s="100"/>
    </row>
    <row r="414" spans="1:17" ht="15" customHeight="1" x14ac:dyDescent="0.2">
      <c r="B414" s="54"/>
      <c r="C414" s="76"/>
      <c r="D414" s="76"/>
      <c r="E414" s="76"/>
      <c r="F414" s="76"/>
      <c r="G414" s="76"/>
      <c r="H414" s="76"/>
      <c r="I414" s="76"/>
      <c r="J414" s="102"/>
    </row>
    <row r="415" spans="1:17" ht="15" customHeight="1" x14ac:dyDescent="0.2">
      <c r="B415" s="54"/>
      <c r="C415" s="94" t="s">
        <v>114</v>
      </c>
      <c r="D415" s="94"/>
      <c r="E415" s="94"/>
      <c r="F415" s="95">
        <f>SUMIF(K211:K412, IF(K210="","",K210), J211:J412)</f>
        <v>0</v>
      </c>
      <c r="G415" s="95"/>
      <c r="H415" s="95"/>
      <c r="I415" s="95"/>
      <c r="J415" s="96"/>
    </row>
    <row r="416" spans="1:17" ht="31.5" customHeight="1" x14ac:dyDescent="0.2">
      <c r="C416" s="97" t="s">
        <v>280</v>
      </c>
      <c r="D416" s="97"/>
      <c r="E416" s="97"/>
      <c r="F416" s="97"/>
      <c r="G416" s="97"/>
      <c r="H416" s="97"/>
      <c r="I416" s="97"/>
      <c r="J416" s="97"/>
    </row>
    <row r="418" spans="1:17" ht="15" customHeight="1" x14ac:dyDescent="0.2">
      <c r="C418" s="98" t="s">
        <v>281</v>
      </c>
      <c r="D418" s="98"/>
      <c r="E418" s="98"/>
      <c r="F418" s="98"/>
      <c r="G418" s="98"/>
      <c r="H418" s="98"/>
      <c r="I418" s="98"/>
      <c r="J418" s="98"/>
    </row>
    <row r="419" spans="1:17" ht="15.75" x14ac:dyDescent="0.2">
      <c r="C419" s="88" t="s">
        <v>282</v>
      </c>
      <c r="D419" s="88"/>
      <c r="E419" s="88"/>
      <c r="F419" s="87">
        <f>SUMIF(K69:K195, "", J69:J195)</f>
        <v>0</v>
      </c>
      <c r="G419" s="87"/>
      <c r="H419" s="87"/>
      <c r="I419" s="87"/>
      <c r="J419" s="87"/>
    </row>
    <row r="420" spans="1:17" ht="16.5" thickBot="1" x14ac:dyDescent="0.25">
      <c r="C420" s="88" t="s">
        <v>283</v>
      </c>
      <c r="D420" s="88"/>
      <c r="E420" s="88"/>
      <c r="F420" s="87">
        <f>SUMIF(K213:K401, "", J213:J401)</f>
        <v>0</v>
      </c>
      <c r="G420" s="87"/>
      <c r="H420" s="87"/>
      <c r="I420" s="87"/>
      <c r="J420" s="87"/>
    </row>
    <row r="421" spans="1:17" ht="12" x14ac:dyDescent="0.2">
      <c r="C421" s="89" t="s">
        <v>284</v>
      </c>
      <c r="D421" s="90"/>
      <c r="E421" s="90"/>
      <c r="F421" s="55"/>
      <c r="G421" s="55"/>
      <c r="H421" s="55"/>
      <c r="I421" s="55"/>
      <c r="J421" s="71"/>
    </row>
    <row r="422" spans="1:17" ht="15" customHeight="1" x14ac:dyDescent="0.2">
      <c r="C422" s="91"/>
      <c r="D422" s="92"/>
      <c r="E422" s="92"/>
      <c r="F422" s="92"/>
      <c r="G422" s="92"/>
      <c r="H422" s="92"/>
      <c r="I422" s="92"/>
      <c r="J422" s="93"/>
    </row>
    <row r="423" spans="1:17" ht="15" customHeight="1" x14ac:dyDescent="0.2">
      <c r="A423" s="22" t="s">
        <v>285</v>
      </c>
      <c r="C423" s="75" t="s">
        <v>114</v>
      </c>
      <c r="D423" s="76"/>
      <c r="E423" s="76"/>
      <c r="F423" s="77">
        <f>SUMIF(K5:K416, IF(K4="","",K4), J5:J416)</f>
        <v>0</v>
      </c>
      <c r="G423" s="78"/>
      <c r="H423" s="78"/>
      <c r="I423" s="78"/>
      <c r="J423" s="79"/>
    </row>
    <row r="424" spans="1:17" ht="15" customHeight="1" x14ac:dyDescent="0.2">
      <c r="A424" s="22" t="s">
        <v>286</v>
      </c>
      <c r="C424" s="75" t="s">
        <v>287</v>
      </c>
      <c r="D424" s="76"/>
      <c r="E424" s="76"/>
      <c r="F424" s="77">
        <f>ROUND(SUMIF(K5:K416, IF(K4="","",K4), J5:J416) * 0.2, 2)</f>
        <v>0</v>
      </c>
      <c r="G424" s="78"/>
      <c r="H424" s="78"/>
      <c r="I424" s="78"/>
      <c r="J424" s="79"/>
    </row>
    <row r="425" spans="1:17" ht="15" customHeight="1" thickBot="1" x14ac:dyDescent="0.25">
      <c r="C425" s="80" t="s">
        <v>288</v>
      </c>
      <c r="D425" s="81"/>
      <c r="E425" s="81"/>
      <c r="F425" s="82">
        <f>SUM(F423:F424)</f>
        <v>0</v>
      </c>
      <c r="G425" s="83"/>
      <c r="H425" s="83"/>
      <c r="I425" s="83"/>
      <c r="J425" s="84"/>
    </row>
    <row r="426" spans="1:17" ht="12" x14ac:dyDescent="0.2">
      <c r="C426" s="85"/>
      <c r="D426" s="85"/>
      <c r="E426" s="85"/>
      <c r="F426" s="85"/>
      <c r="G426" s="85"/>
      <c r="H426" s="85"/>
      <c r="I426" s="85"/>
      <c r="J426" s="85"/>
    </row>
    <row r="427" spans="1:17" ht="56.65" customHeight="1" x14ac:dyDescent="0.2">
      <c r="E427" s="86" t="s">
        <v>289</v>
      </c>
      <c r="F427" s="86"/>
      <c r="G427" s="86"/>
      <c r="H427" s="86"/>
      <c r="I427" s="86"/>
      <c r="J427" s="86"/>
    </row>
    <row r="428" spans="1:17" ht="15" customHeight="1" thickBot="1" x14ac:dyDescent="0.25"/>
    <row r="429" spans="1:17" ht="85.15" customHeight="1" thickBot="1" x14ac:dyDescent="0.25">
      <c r="C429" s="56" t="s">
        <v>290</v>
      </c>
      <c r="E429" s="74" t="s">
        <v>291</v>
      </c>
      <c r="F429" s="74"/>
      <c r="G429" s="74"/>
      <c r="H429" s="74"/>
      <c r="I429" s="74"/>
      <c r="J429" s="74"/>
    </row>
    <row r="432" spans="1:17" ht="22.5" x14ac:dyDescent="0.2">
      <c r="A432" s="22" t="s">
        <v>47</v>
      </c>
      <c r="B432" s="40" t="s">
        <v>48</v>
      </c>
      <c r="C432" s="109" t="s">
        <v>49</v>
      </c>
      <c r="D432" s="109"/>
      <c r="E432" s="109"/>
      <c r="F432" s="40" t="s">
        <v>36</v>
      </c>
      <c r="G432" s="40" t="s">
        <v>50</v>
      </c>
      <c r="H432" s="40" t="s">
        <v>51</v>
      </c>
      <c r="I432" s="40" t="s">
        <v>52</v>
      </c>
      <c r="J432" s="61" t="s">
        <v>53</v>
      </c>
      <c r="K432" s="40" t="s">
        <v>54</v>
      </c>
      <c r="L432" s="40" t="s">
        <v>55</v>
      </c>
      <c r="M432" s="40" t="s">
        <v>56</v>
      </c>
      <c r="N432" s="40" t="s">
        <v>57</v>
      </c>
      <c r="O432" s="40" t="s">
        <v>58</v>
      </c>
      <c r="P432" s="40" t="s">
        <v>59</v>
      </c>
      <c r="Q432" s="40" t="s">
        <v>60</v>
      </c>
    </row>
    <row r="433" spans="1:17" ht="31.5" customHeight="1" x14ac:dyDescent="0.2">
      <c r="A433" s="22">
        <v>3</v>
      </c>
      <c r="B433" s="57" t="s">
        <v>312</v>
      </c>
      <c r="C433" s="107" t="s">
        <v>313</v>
      </c>
      <c r="D433" s="107"/>
      <c r="E433" s="107"/>
      <c r="F433" s="41"/>
      <c r="G433" s="41"/>
      <c r="H433" s="41"/>
      <c r="I433" s="41"/>
      <c r="J433" s="62"/>
    </row>
    <row r="434" spans="1:17" ht="11.25" x14ac:dyDescent="0.2">
      <c r="A434" s="22">
        <v>9</v>
      </c>
      <c r="B434" s="58" t="s">
        <v>314</v>
      </c>
      <c r="C434" s="112" t="s">
        <v>127</v>
      </c>
      <c r="D434" s="112"/>
      <c r="E434" s="112"/>
      <c r="F434" s="48" t="s">
        <v>35</v>
      </c>
      <c r="G434" s="49">
        <v>170</v>
      </c>
      <c r="H434" s="50"/>
      <c r="I434" s="51"/>
      <c r="J434" s="67">
        <f>IF(AND(G434= "",H434= ""), 0, ROUND(ROUND(I434, 2) * ROUND(IF(H434="",G434,H434),  2), 2))</f>
        <v>0</v>
      </c>
      <c r="M434" s="47">
        <v>0.2</v>
      </c>
      <c r="Q434" s="22">
        <v>1355</v>
      </c>
    </row>
    <row r="435" spans="1:17" ht="15" hidden="1" customHeight="1" x14ac:dyDescent="0.2">
      <c r="A435" s="22" t="s">
        <v>80</v>
      </c>
    </row>
    <row r="436" spans="1:17" ht="33.75" customHeight="1" x14ac:dyDescent="0.2">
      <c r="A436" s="22" t="s">
        <v>81</v>
      </c>
      <c r="B436" s="59"/>
      <c r="C436" s="113" t="s">
        <v>315</v>
      </c>
      <c r="D436" s="113"/>
      <c r="E436" s="113"/>
      <c r="F436" s="113"/>
      <c r="G436" s="113"/>
      <c r="H436" s="113"/>
      <c r="I436" s="113"/>
      <c r="J436" s="72"/>
    </row>
    <row r="437" spans="1:17" ht="15" hidden="1" customHeight="1" x14ac:dyDescent="0.2">
      <c r="A437" s="22" t="s">
        <v>83</v>
      </c>
      <c r="C437" s="22" t="s">
        <v>316</v>
      </c>
    </row>
    <row r="438" spans="1:17" ht="15" hidden="1" customHeight="1" x14ac:dyDescent="0.2">
      <c r="A438" s="22" t="s">
        <v>83</v>
      </c>
      <c r="C438" s="22" t="s">
        <v>317</v>
      </c>
    </row>
    <row r="439" spans="1:17" ht="15" hidden="1" customHeight="1" x14ac:dyDescent="0.2">
      <c r="A439" s="22" t="s">
        <v>86</v>
      </c>
      <c r="C439" s="22" t="s">
        <v>87</v>
      </c>
    </row>
    <row r="440" spans="1:17" ht="15" hidden="1" customHeight="1" x14ac:dyDescent="0.2">
      <c r="A440" s="22" t="s">
        <v>88</v>
      </c>
    </row>
    <row r="441" spans="1:17" ht="15" customHeight="1" x14ac:dyDescent="0.2">
      <c r="A441" s="22" t="s">
        <v>175</v>
      </c>
      <c r="B441" s="54"/>
      <c r="C441" s="76"/>
      <c r="D441" s="76"/>
      <c r="E441" s="76"/>
      <c r="J441" s="69"/>
    </row>
    <row r="442" spans="1:17" ht="25.5" customHeight="1" x14ac:dyDescent="0.2">
      <c r="B442" s="54"/>
      <c r="C442" s="101" t="s">
        <v>313</v>
      </c>
      <c r="D442" s="101"/>
      <c r="E442" s="101"/>
      <c r="F442" s="99"/>
      <c r="G442" s="99"/>
      <c r="H442" s="99"/>
      <c r="I442" s="99"/>
      <c r="J442" s="100"/>
    </row>
    <row r="443" spans="1:17" ht="15" customHeight="1" x14ac:dyDescent="0.2">
      <c r="B443" s="54"/>
      <c r="C443" s="76"/>
      <c r="D443" s="76"/>
      <c r="E443" s="76"/>
      <c r="F443" s="76"/>
      <c r="G443" s="76"/>
      <c r="H443" s="76"/>
      <c r="I443" s="76"/>
      <c r="J443" s="102"/>
    </row>
    <row r="444" spans="1:17" ht="15" customHeight="1" x14ac:dyDescent="0.2">
      <c r="B444" s="54"/>
      <c r="C444" s="94" t="s">
        <v>114</v>
      </c>
      <c r="D444" s="94"/>
      <c r="E444" s="94"/>
      <c r="F444" s="95">
        <f>SUMIF(K434:K441, IF(K433="","",K433), J434:J441)</f>
        <v>0</v>
      </c>
      <c r="G444" s="95"/>
      <c r="H444" s="95"/>
      <c r="I444" s="95"/>
      <c r="J444" s="96"/>
    </row>
    <row r="447" spans="1:17" ht="22.5" x14ac:dyDescent="0.2">
      <c r="A447" s="22" t="s">
        <v>47</v>
      </c>
      <c r="B447" s="40" t="s">
        <v>48</v>
      </c>
      <c r="C447" s="109" t="s">
        <v>49</v>
      </c>
      <c r="D447" s="109"/>
      <c r="E447" s="109"/>
      <c r="F447" s="40" t="s">
        <v>36</v>
      </c>
      <c r="G447" s="40" t="s">
        <v>50</v>
      </c>
      <c r="H447" s="40" t="s">
        <v>51</v>
      </c>
      <c r="I447" s="40" t="s">
        <v>52</v>
      </c>
      <c r="J447" s="61" t="s">
        <v>53</v>
      </c>
      <c r="K447" s="40" t="s">
        <v>54</v>
      </c>
      <c r="L447" s="40" t="s">
        <v>55</v>
      </c>
      <c r="M447" s="40" t="s">
        <v>56</v>
      </c>
      <c r="N447" s="40" t="s">
        <v>57</v>
      </c>
      <c r="O447" s="40" t="s">
        <v>58</v>
      </c>
      <c r="P447" s="40" t="s">
        <v>59</v>
      </c>
      <c r="Q447" s="40" t="s">
        <v>60</v>
      </c>
    </row>
    <row r="448" spans="1:17" ht="15.75" x14ac:dyDescent="0.2">
      <c r="A448" s="22">
        <v>3</v>
      </c>
      <c r="B448" s="57" t="s">
        <v>318</v>
      </c>
      <c r="C448" s="107" t="s">
        <v>319</v>
      </c>
      <c r="D448" s="107"/>
      <c r="E448" s="107"/>
      <c r="F448" s="41"/>
      <c r="G448" s="41"/>
      <c r="H448" s="41"/>
      <c r="I448" s="41"/>
      <c r="J448" s="62"/>
    </row>
    <row r="449" spans="1:17" ht="11.25" x14ac:dyDescent="0.2">
      <c r="A449" s="22">
        <v>9</v>
      </c>
      <c r="B449" s="58" t="s">
        <v>320</v>
      </c>
      <c r="C449" s="112" t="s">
        <v>321</v>
      </c>
      <c r="D449" s="112"/>
      <c r="E449" s="112"/>
      <c r="F449" s="48" t="s">
        <v>110</v>
      </c>
      <c r="G449" s="53">
        <v>1</v>
      </c>
      <c r="H449" s="50"/>
      <c r="I449" s="51"/>
      <c r="J449" s="67">
        <f>IF(AND(G449= "",H449= ""), 0, ROUND(ROUND(I449, 2) * ROUND(IF(H449="",G449,H449),  0), 2))</f>
        <v>0</v>
      </c>
      <c r="M449" s="47">
        <v>0.2</v>
      </c>
      <c r="Q449" s="22">
        <v>1355</v>
      </c>
    </row>
    <row r="450" spans="1:17" ht="15" hidden="1" customHeight="1" x14ac:dyDescent="0.2">
      <c r="A450" s="22" t="s">
        <v>80</v>
      </c>
    </row>
    <row r="451" spans="1:17" ht="33.75" customHeight="1" x14ac:dyDescent="0.2">
      <c r="A451" s="22" t="s">
        <v>81</v>
      </c>
      <c r="B451" s="59"/>
      <c r="C451" s="113" t="s">
        <v>322</v>
      </c>
      <c r="D451" s="113"/>
      <c r="E451" s="113"/>
      <c r="F451" s="113"/>
      <c r="G451" s="113"/>
      <c r="H451" s="113"/>
      <c r="I451" s="113"/>
      <c r="J451" s="72"/>
    </row>
    <row r="452" spans="1:17" ht="15" hidden="1" customHeight="1" x14ac:dyDescent="0.2">
      <c r="A452" s="22" t="s">
        <v>86</v>
      </c>
      <c r="C452" s="22" t="s">
        <v>112</v>
      </c>
    </row>
    <row r="453" spans="1:17" ht="15" hidden="1" customHeight="1" x14ac:dyDescent="0.2">
      <c r="A453" s="22" t="s">
        <v>88</v>
      </c>
    </row>
    <row r="454" spans="1:17" ht="11.25" x14ac:dyDescent="0.2">
      <c r="A454" s="22">
        <v>9</v>
      </c>
      <c r="B454" s="58" t="s">
        <v>323</v>
      </c>
      <c r="C454" s="112" t="s">
        <v>324</v>
      </c>
      <c r="D454" s="112"/>
      <c r="E454" s="112"/>
      <c r="F454" s="48" t="s">
        <v>35</v>
      </c>
      <c r="G454" s="49">
        <v>377</v>
      </c>
      <c r="H454" s="50"/>
      <c r="I454" s="51"/>
      <c r="J454" s="67">
        <f>IF(AND(G454= "",H454= ""), 0, ROUND(ROUND(I454, 2) * ROUND(IF(H454="",G454,H454),  2), 2))</f>
        <v>0</v>
      </c>
      <c r="M454" s="47">
        <v>0.2</v>
      </c>
      <c r="Q454" s="22">
        <v>1355</v>
      </c>
    </row>
    <row r="455" spans="1:17" ht="15" hidden="1" customHeight="1" x14ac:dyDescent="0.2">
      <c r="A455" s="22" t="s">
        <v>80</v>
      </c>
    </row>
    <row r="456" spans="1:17" ht="33.75" customHeight="1" x14ac:dyDescent="0.2">
      <c r="A456" s="22" t="s">
        <v>81</v>
      </c>
      <c r="B456" s="59"/>
      <c r="C456" s="113" t="s">
        <v>325</v>
      </c>
      <c r="D456" s="113"/>
      <c r="E456" s="113"/>
      <c r="F456" s="113"/>
      <c r="G456" s="113"/>
      <c r="H456" s="113"/>
      <c r="I456" s="113"/>
      <c r="J456" s="72"/>
    </row>
    <row r="457" spans="1:17" ht="15" hidden="1" customHeight="1" x14ac:dyDescent="0.2">
      <c r="A457" s="22" t="s">
        <v>83</v>
      </c>
      <c r="C457" s="22" t="s">
        <v>326</v>
      </c>
    </row>
    <row r="458" spans="1:17" ht="15" hidden="1" customHeight="1" x14ac:dyDescent="0.2">
      <c r="A458" s="22" t="s">
        <v>83</v>
      </c>
      <c r="C458" s="22" t="s">
        <v>327</v>
      </c>
    </row>
    <row r="459" spans="1:17" ht="15" hidden="1" customHeight="1" x14ac:dyDescent="0.2">
      <c r="A459" s="22" t="s">
        <v>86</v>
      </c>
      <c r="C459" s="22" t="s">
        <v>87</v>
      </c>
    </row>
    <row r="460" spans="1:17" ht="15" hidden="1" customHeight="1" x14ac:dyDescent="0.2">
      <c r="A460" s="22" t="s">
        <v>88</v>
      </c>
    </row>
    <row r="461" spans="1:17" ht="15" customHeight="1" x14ac:dyDescent="0.2">
      <c r="A461" s="22" t="s">
        <v>175</v>
      </c>
      <c r="B461" s="54"/>
      <c r="C461" s="76"/>
      <c r="D461" s="76"/>
      <c r="E461" s="76"/>
      <c r="J461" s="69"/>
    </row>
    <row r="462" spans="1:17" ht="12.75" x14ac:dyDescent="0.2">
      <c r="B462" s="54"/>
      <c r="C462" s="101" t="s">
        <v>319</v>
      </c>
      <c r="D462" s="101"/>
      <c r="E462" s="101"/>
      <c r="F462" s="99"/>
      <c r="G462" s="99"/>
      <c r="H462" s="99"/>
      <c r="I462" s="99"/>
      <c r="J462" s="100"/>
    </row>
    <row r="463" spans="1:17" ht="15" customHeight="1" x14ac:dyDescent="0.2">
      <c r="B463" s="54"/>
      <c r="C463" s="76"/>
      <c r="D463" s="76"/>
      <c r="E463" s="76"/>
      <c r="F463" s="76"/>
      <c r="G463" s="76"/>
      <c r="H463" s="76"/>
      <c r="I463" s="76"/>
      <c r="J463" s="102"/>
    </row>
    <row r="464" spans="1:17" ht="15" customHeight="1" x14ac:dyDescent="0.2">
      <c r="B464" s="54"/>
      <c r="C464" s="94" t="s">
        <v>114</v>
      </c>
      <c r="D464" s="94"/>
      <c r="E464" s="94"/>
      <c r="F464" s="95">
        <f>SUMIF(K449:K461, IF(K448="","",K448), J449:J461)</f>
        <v>0</v>
      </c>
      <c r="G464" s="95"/>
      <c r="H464" s="95"/>
      <c r="I464" s="95"/>
      <c r="J464" s="96"/>
    </row>
    <row r="467" spans="1:17" ht="22.5" x14ac:dyDescent="0.2">
      <c r="A467" s="22" t="s">
        <v>47</v>
      </c>
      <c r="B467" s="40" t="s">
        <v>48</v>
      </c>
      <c r="C467" s="109" t="s">
        <v>49</v>
      </c>
      <c r="D467" s="109"/>
      <c r="E467" s="109"/>
      <c r="F467" s="40" t="s">
        <v>36</v>
      </c>
      <c r="G467" s="40" t="s">
        <v>50</v>
      </c>
      <c r="H467" s="40" t="s">
        <v>51</v>
      </c>
      <c r="I467" s="40" t="s">
        <v>52</v>
      </c>
      <c r="J467" s="61" t="s">
        <v>53</v>
      </c>
      <c r="K467" s="40" t="s">
        <v>54</v>
      </c>
      <c r="L467" s="40" t="s">
        <v>55</v>
      </c>
      <c r="M467" s="40" t="s">
        <v>56</v>
      </c>
      <c r="N467" s="40" t="s">
        <v>57</v>
      </c>
      <c r="O467" s="40" t="s">
        <v>58</v>
      </c>
      <c r="P467" s="40" t="s">
        <v>59</v>
      </c>
      <c r="Q467" s="40" t="s">
        <v>60</v>
      </c>
    </row>
    <row r="468" spans="1:17" ht="31.5" customHeight="1" x14ac:dyDescent="0.2">
      <c r="A468" s="22">
        <v>3</v>
      </c>
      <c r="B468" s="57" t="s">
        <v>328</v>
      </c>
      <c r="C468" s="107" t="s">
        <v>329</v>
      </c>
      <c r="D468" s="107"/>
      <c r="E468" s="107"/>
      <c r="F468" s="41"/>
      <c r="G468" s="41"/>
      <c r="H468" s="41"/>
      <c r="I468" s="41"/>
      <c r="J468" s="62"/>
    </row>
    <row r="469" spans="1:17" ht="11.25" x14ac:dyDescent="0.2">
      <c r="A469" s="22">
        <v>9</v>
      </c>
      <c r="B469" s="58" t="s">
        <v>330</v>
      </c>
      <c r="C469" s="112" t="s">
        <v>331</v>
      </c>
      <c r="D469" s="112"/>
      <c r="E469" s="112"/>
      <c r="F469" s="48" t="s">
        <v>36</v>
      </c>
      <c r="G469" s="53">
        <v>6</v>
      </c>
      <c r="H469" s="50"/>
      <c r="I469" s="51"/>
      <c r="J469" s="67">
        <f>IF(AND(G469= "",H469= ""), 0, ROUND(ROUND(I469, 2) * ROUND(IF(H469="",G469,H469),  0), 2))</f>
        <v>0</v>
      </c>
      <c r="M469" s="47">
        <v>0.2</v>
      </c>
      <c r="Q469" s="22">
        <v>1355</v>
      </c>
    </row>
    <row r="470" spans="1:17" ht="15" hidden="1" customHeight="1" x14ac:dyDescent="0.2">
      <c r="A470" s="22" t="s">
        <v>80</v>
      </c>
    </row>
    <row r="471" spans="1:17" ht="33.75" customHeight="1" x14ac:dyDescent="0.2">
      <c r="A471" s="22" t="s">
        <v>81</v>
      </c>
      <c r="B471" s="59"/>
      <c r="C471" s="113" t="s">
        <v>332</v>
      </c>
      <c r="D471" s="113"/>
      <c r="E471" s="113"/>
      <c r="F471" s="113"/>
      <c r="G471" s="113"/>
      <c r="H471" s="113"/>
      <c r="I471" s="113"/>
      <c r="J471" s="72"/>
    </row>
    <row r="472" spans="1:17" ht="15" hidden="1" customHeight="1" x14ac:dyDescent="0.2">
      <c r="A472" s="22" t="s">
        <v>86</v>
      </c>
      <c r="C472" s="22" t="s">
        <v>333</v>
      </c>
    </row>
    <row r="473" spans="1:17" ht="15" hidden="1" customHeight="1" x14ac:dyDescent="0.2">
      <c r="A473" s="22" t="s">
        <v>88</v>
      </c>
    </row>
    <row r="474" spans="1:17" ht="12" x14ac:dyDescent="0.2">
      <c r="A474" s="22">
        <v>8</v>
      </c>
      <c r="B474" s="58" t="s">
        <v>334</v>
      </c>
      <c r="C474" s="106" t="s">
        <v>335</v>
      </c>
      <c r="D474" s="106"/>
      <c r="E474" s="106"/>
      <c r="J474" s="73"/>
    </row>
    <row r="475" spans="1:17" ht="15" hidden="1" customHeight="1" x14ac:dyDescent="0.2">
      <c r="A475" s="22" t="s">
        <v>70</v>
      </c>
    </row>
    <row r="476" spans="1:17" ht="33.75" customHeight="1" x14ac:dyDescent="0.2">
      <c r="A476" s="22" t="s">
        <v>336</v>
      </c>
      <c r="B476" s="59"/>
      <c r="C476" s="113" t="s">
        <v>337</v>
      </c>
      <c r="D476" s="113"/>
      <c r="E476" s="113"/>
      <c r="F476" s="113"/>
      <c r="G476" s="113"/>
      <c r="H476" s="113"/>
      <c r="I476" s="113"/>
      <c r="J476" s="72"/>
    </row>
    <row r="477" spans="1:17" ht="11.25" x14ac:dyDescent="0.2">
      <c r="A477" s="22">
        <v>9</v>
      </c>
      <c r="B477" s="58" t="s">
        <v>338</v>
      </c>
      <c r="C477" s="112" t="s">
        <v>339</v>
      </c>
      <c r="D477" s="112"/>
      <c r="E477" s="112"/>
      <c r="F477" s="48" t="s">
        <v>110</v>
      </c>
      <c r="G477" s="53">
        <v>1</v>
      </c>
      <c r="H477" s="50"/>
      <c r="I477" s="51"/>
      <c r="J477" s="67">
        <f>IF(AND(G477= "",H477= ""), 0, ROUND(ROUND(I477, 2) * ROUND(IF(H477="",G477,H477),  0), 2))</f>
        <v>0</v>
      </c>
      <c r="M477" s="47">
        <v>0.2</v>
      </c>
      <c r="Q477" s="22">
        <v>1355</v>
      </c>
    </row>
    <row r="478" spans="1:17" ht="15" hidden="1" customHeight="1" x14ac:dyDescent="0.2">
      <c r="A478" s="22" t="s">
        <v>86</v>
      </c>
      <c r="C478" s="22" t="s">
        <v>112</v>
      </c>
    </row>
    <row r="479" spans="1:17" ht="15" hidden="1" customHeight="1" x14ac:dyDescent="0.2">
      <c r="A479" s="22" t="s">
        <v>88</v>
      </c>
    </row>
    <row r="480" spans="1:17" ht="11.25" x14ac:dyDescent="0.2">
      <c r="A480" s="22">
        <v>9</v>
      </c>
      <c r="B480" s="58" t="s">
        <v>340</v>
      </c>
      <c r="C480" s="112" t="s">
        <v>341</v>
      </c>
      <c r="D480" s="112"/>
      <c r="E480" s="112"/>
      <c r="F480" s="48" t="s">
        <v>36</v>
      </c>
      <c r="G480" s="53">
        <v>3</v>
      </c>
      <c r="H480" s="50"/>
      <c r="I480" s="51"/>
      <c r="J480" s="67">
        <f>IF(AND(G480= "",H480= ""), 0, ROUND(ROUND(I480, 2) * ROUND(IF(H480="",G480,H480),  0), 2))</f>
        <v>0</v>
      </c>
      <c r="M480" s="47">
        <v>0.2</v>
      </c>
      <c r="Q480" s="22">
        <v>1355</v>
      </c>
    </row>
    <row r="481" spans="1:10" ht="15" hidden="1" customHeight="1" x14ac:dyDescent="0.2">
      <c r="A481" s="22" t="s">
        <v>86</v>
      </c>
      <c r="C481" s="22" t="s">
        <v>342</v>
      </c>
    </row>
    <row r="482" spans="1:10" ht="15" hidden="1" customHeight="1" x14ac:dyDescent="0.2">
      <c r="A482" s="22" t="s">
        <v>88</v>
      </c>
    </row>
    <row r="483" spans="1:10" ht="15" hidden="1" customHeight="1" x14ac:dyDescent="0.2">
      <c r="A483" s="22" t="s">
        <v>71</v>
      </c>
    </row>
    <row r="484" spans="1:10" ht="15" customHeight="1" x14ac:dyDescent="0.2">
      <c r="A484" s="22" t="s">
        <v>175</v>
      </c>
      <c r="B484" s="54"/>
      <c r="C484" s="76"/>
      <c r="D484" s="76"/>
      <c r="E484" s="76"/>
      <c r="J484" s="69"/>
    </row>
    <row r="485" spans="1:10" ht="12.75" x14ac:dyDescent="0.2">
      <c r="B485" s="54"/>
      <c r="C485" s="101" t="s">
        <v>329</v>
      </c>
      <c r="D485" s="101"/>
      <c r="E485" s="101"/>
      <c r="F485" s="99"/>
      <c r="G485" s="99"/>
      <c r="H485" s="99"/>
      <c r="I485" s="99"/>
      <c r="J485" s="100"/>
    </row>
    <row r="486" spans="1:10" ht="15" customHeight="1" x14ac:dyDescent="0.2">
      <c r="B486" s="54"/>
      <c r="C486" s="76"/>
      <c r="D486" s="76"/>
      <c r="E486" s="76"/>
      <c r="F486" s="76"/>
      <c r="G486" s="76"/>
      <c r="H486" s="76"/>
      <c r="I486" s="76"/>
      <c r="J486" s="102"/>
    </row>
    <row r="487" spans="1:10" ht="15" customHeight="1" x14ac:dyDescent="0.2">
      <c r="B487" s="54"/>
      <c r="C487" s="94" t="s">
        <v>114</v>
      </c>
      <c r="D487" s="94"/>
      <c r="E487" s="94"/>
      <c r="F487" s="95">
        <f>SUMIF(K469:K484, IF(K468="","",K468), J469:J484)</f>
        <v>0</v>
      </c>
      <c r="G487" s="95"/>
      <c r="H487" s="95"/>
      <c r="I487" s="95"/>
      <c r="J487" s="96"/>
    </row>
  </sheetData>
  <mergeCells count="222">
    <mergeCell ref="C487:E487"/>
    <mergeCell ref="F487:J487"/>
    <mergeCell ref="C471:I471"/>
    <mergeCell ref="C474:E474"/>
    <mergeCell ref="C476:I476"/>
    <mergeCell ref="C477:E477"/>
    <mergeCell ref="C480:E480"/>
    <mergeCell ref="C484:E484"/>
    <mergeCell ref="C485:E485"/>
    <mergeCell ref="F485:J485"/>
    <mergeCell ref="C486:E486"/>
    <mergeCell ref="F486:J486"/>
    <mergeCell ref="C462:E462"/>
    <mergeCell ref="F462:J462"/>
    <mergeCell ref="C463:E463"/>
    <mergeCell ref="F463:J463"/>
    <mergeCell ref="C464:E464"/>
    <mergeCell ref="F464:J464"/>
    <mergeCell ref="C467:E467"/>
    <mergeCell ref="C468:E468"/>
    <mergeCell ref="C469:E469"/>
    <mergeCell ref="C444:E444"/>
    <mergeCell ref="F444:J444"/>
    <mergeCell ref="C447:E447"/>
    <mergeCell ref="C448:E448"/>
    <mergeCell ref="C449:E449"/>
    <mergeCell ref="C451:I451"/>
    <mergeCell ref="C454:E454"/>
    <mergeCell ref="C456:I456"/>
    <mergeCell ref="C461:E461"/>
    <mergeCell ref="C432:E432"/>
    <mergeCell ref="C433:E433"/>
    <mergeCell ref="C434:E434"/>
    <mergeCell ref="C436:I436"/>
    <mergeCell ref="C441:E441"/>
    <mergeCell ref="C442:E442"/>
    <mergeCell ref="F442:J442"/>
    <mergeCell ref="C443:E443"/>
    <mergeCell ref="F443:J443"/>
    <mergeCell ref="C68:E68"/>
    <mergeCell ref="C69:E69"/>
    <mergeCell ref="C71:I71"/>
    <mergeCell ref="C77:E77"/>
    <mergeCell ref="C81:E81"/>
    <mergeCell ref="C83:I83"/>
    <mergeCell ref="C3:E3"/>
    <mergeCell ref="C4:E4"/>
    <mergeCell ref="C5:E5"/>
    <mergeCell ref="C63:E63"/>
    <mergeCell ref="C66:E66"/>
    <mergeCell ref="C67:E67"/>
    <mergeCell ref="C108:I108"/>
    <mergeCell ref="C111:E111"/>
    <mergeCell ref="F112:J112"/>
    <mergeCell ref="C112:E112"/>
    <mergeCell ref="C113:E113"/>
    <mergeCell ref="F113:J113"/>
    <mergeCell ref="C89:E89"/>
    <mergeCell ref="C90:E90"/>
    <mergeCell ref="C93:I93"/>
    <mergeCell ref="C98:E98"/>
    <mergeCell ref="C101:I101"/>
    <mergeCell ref="C106:E106"/>
    <mergeCell ref="F127:J127"/>
    <mergeCell ref="C127:E127"/>
    <mergeCell ref="C128:E128"/>
    <mergeCell ref="F128:J128"/>
    <mergeCell ref="C129:E129"/>
    <mergeCell ref="F129:J129"/>
    <mergeCell ref="C114:E114"/>
    <mergeCell ref="F114:J114"/>
    <mergeCell ref="C115:E115"/>
    <mergeCell ref="C116:E116"/>
    <mergeCell ref="C119:I119"/>
    <mergeCell ref="C126:E126"/>
    <mergeCell ref="C146:I146"/>
    <mergeCell ref="C151:E151"/>
    <mergeCell ref="F152:J152"/>
    <mergeCell ref="C152:E152"/>
    <mergeCell ref="C153:E153"/>
    <mergeCell ref="F153:J153"/>
    <mergeCell ref="C130:E130"/>
    <mergeCell ref="C131:E131"/>
    <mergeCell ref="C133:I133"/>
    <mergeCell ref="C136:E136"/>
    <mergeCell ref="C138:I138"/>
    <mergeCell ref="C143:E143"/>
    <mergeCell ref="C168:I168"/>
    <mergeCell ref="C173:E173"/>
    <mergeCell ref="C175:I175"/>
    <mergeCell ref="C178:E178"/>
    <mergeCell ref="C180:I180"/>
    <mergeCell ref="C188:E188"/>
    <mergeCell ref="C154:E154"/>
    <mergeCell ref="F154:J154"/>
    <mergeCell ref="C155:E155"/>
    <mergeCell ref="C156:E156"/>
    <mergeCell ref="C158:I158"/>
    <mergeCell ref="C166:E166"/>
    <mergeCell ref="C204:E204"/>
    <mergeCell ref="F204:J204"/>
    <mergeCell ref="C205:E205"/>
    <mergeCell ref="F205:J205"/>
    <mergeCell ref="C206:E206"/>
    <mergeCell ref="F207:J207"/>
    <mergeCell ref="C207:E207"/>
    <mergeCell ref="C190:I190"/>
    <mergeCell ref="C195:E195"/>
    <mergeCell ref="C197:I197"/>
    <mergeCell ref="C202:E202"/>
    <mergeCell ref="F203:J203"/>
    <mergeCell ref="C203:E203"/>
    <mergeCell ref="C212:E212"/>
    <mergeCell ref="C213:E213"/>
    <mergeCell ref="C215:I215"/>
    <mergeCell ref="C221:E221"/>
    <mergeCell ref="C225:E225"/>
    <mergeCell ref="C227:I227"/>
    <mergeCell ref="C208:E208"/>
    <mergeCell ref="F208:J208"/>
    <mergeCell ref="C209:E209"/>
    <mergeCell ref="F209:J209"/>
    <mergeCell ref="C210:E210"/>
    <mergeCell ref="C211:E211"/>
    <mergeCell ref="C253:I253"/>
    <mergeCell ref="C258:E258"/>
    <mergeCell ref="C261:I261"/>
    <mergeCell ref="C268:E268"/>
    <mergeCell ref="C271:I271"/>
    <mergeCell ref="C275:E275"/>
    <mergeCell ref="C232:E232"/>
    <mergeCell ref="C234:I234"/>
    <mergeCell ref="C239:E239"/>
    <mergeCell ref="C242:I242"/>
    <mergeCell ref="C249:E249"/>
    <mergeCell ref="C250:E250"/>
    <mergeCell ref="C283:E283"/>
    <mergeCell ref="F283:J283"/>
    <mergeCell ref="C284:E284"/>
    <mergeCell ref="C285:E285"/>
    <mergeCell ref="C287:I287"/>
    <mergeCell ref="C293:E293"/>
    <mergeCell ref="C277:I277"/>
    <mergeCell ref="C280:E280"/>
    <mergeCell ref="F281:J281"/>
    <mergeCell ref="C281:E281"/>
    <mergeCell ref="C282:E282"/>
    <mergeCell ref="F282:J282"/>
    <mergeCell ref="C314:I314"/>
    <mergeCell ref="C318:E318"/>
    <mergeCell ref="F319:J319"/>
    <mergeCell ref="C319:E319"/>
    <mergeCell ref="C320:E320"/>
    <mergeCell ref="F320:J320"/>
    <mergeCell ref="C295:I295"/>
    <mergeCell ref="C298:E298"/>
    <mergeCell ref="C301:I301"/>
    <mergeCell ref="C304:E304"/>
    <mergeCell ref="C307:I307"/>
    <mergeCell ref="C311:E311"/>
    <mergeCell ref="C330:I330"/>
    <mergeCell ref="C335:E335"/>
    <mergeCell ref="C337:I337"/>
    <mergeCell ref="C342:E342"/>
    <mergeCell ref="C345:I345"/>
    <mergeCell ref="C351:E351"/>
    <mergeCell ref="C321:E321"/>
    <mergeCell ref="F321:J321"/>
    <mergeCell ref="C322:E322"/>
    <mergeCell ref="C323:E323"/>
    <mergeCell ref="C325:I325"/>
    <mergeCell ref="C328:E328"/>
    <mergeCell ref="C355:E355"/>
    <mergeCell ref="C356:E356"/>
    <mergeCell ref="C358:I358"/>
    <mergeCell ref="C370:E370"/>
    <mergeCell ref="C372:I372"/>
    <mergeCell ref="C377:E377"/>
    <mergeCell ref="F352:J352"/>
    <mergeCell ref="C352:E352"/>
    <mergeCell ref="C353:E353"/>
    <mergeCell ref="F353:J353"/>
    <mergeCell ref="C354:E354"/>
    <mergeCell ref="F354:J354"/>
    <mergeCell ref="C403:I403"/>
    <mergeCell ref="C408:E408"/>
    <mergeCell ref="F409:J409"/>
    <mergeCell ref="C409:E409"/>
    <mergeCell ref="C410:E410"/>
    <mergeCell ref="F410:J410"/>
    <mergeCell ref="C379:I379"/>
    <mergeCell ref="C382:E382"/>
    <mergeCell ref="C384:I384"/>
    <mergeCell ref="C395:E395"/>
    <mergeCell ref="C397:I397"/>
    <mergeCell ref="C401:E401"/>
    <mergeCell ref="C415:E415"/>
    <mergeCell ref="F415:J415"/>
    <mergeCell ref="C416:J416"/>
    <mergeCell ref="C418:J418"/>
    <mergeCell ref="F419:J419"/>
    <mergeCell ref="C419:E419"/>
    <mergeCell ref="C411:E411"/>
    <mergeCell ref="F411:J411"/>
    <mergeCell ref="C412:E412"/>
    <mergeCell ref="F413:J413"/>
    <mergeCell ref="C413:E413"/>
    <mergeCell ref="C414:E414"/>
    <mergeCell ref="F414:J414"/>
    <mergeCell ref="E429:J429"/>
    <mergeCell ref="C424:E424"/>
    <mergeCell ref="F424:J424"/>
    <mergeCell ref="C425:E425"/>
    <mergeCell ref="F425:J425"/>
    <mergeCell ref="C426:J426"/>
    <mergeCell ref="E427:J427"/>
    <mergeCell ref="F420:J420"/>
    <mergeCell ref="C420:E420"/>
    <mergeCell ref="C421:E421"/>
    <mergeCell ref="C422:J422"/>
    <mergeCell ref="C423:E423"/>
    <mergeCell ref="F423:J423"/>
  </mergeCells>
  <phoneticPr fontId="0" type="noConversion"/>
  <conditionalFormatting sqref="H1:H70 H72:H82 H84:H92 H94:H100 H102:H107 H109:H111 H115:H118 H120:H126 H130:H132 H134:H137 H139:H145 H147:H151 H155:H157 H159:H167 H169:H174 H176:H179 H181:H189 H191:H196 H198:H202 H206 H210:H214 H216:H226 H228:H233 H235:H241 H243:H252 H254:H260 H262:H270 H272:H276 H278:H280 H284:H286 H288:H294 H296:H300 H302:H306 H308:H313 H315:H318 H322:H324 H326:H329 H331:H336 H338:H344 H346:H351 H355:H357 H359:H371 H373:H378 H380:H383 H385:H396 H398:H402 H404:H408 H412 H417 H421 H428">
    <cfRule type="cellIs" dxfId="15" priority="16" stopIfTrue="1" operator="equal">
      <formula>"A calculer"</formula>
    </cfRule>
  </conditionalFormatting>
  <conditionalFormatting sqref="H430:H435 H437:H441">
    <cfRule type="cellIs" dxfId="14" priority="12" stopIfTrue="1" operator="equal">
      <formula>"A calculer"</formula>
    </cfRule>
  </conditionalFormatting>
  <conditionalFormatting sqref="H445:H450 H452:H455 H457:H461">
    <cfRule type="cellIs" dxfId="13" priority="8" stopIfTrue="1" operator="equal">
      <formula>"A calculer"</formula>
    </cfRule>
  </conditionalFormatting>
  <conditionalFormatting sqref="H465:H470 H472:H475 H477:H484 H488:H65536">
    <cfRule type="cellIs" dxfId="12" priority="4" stopIfTrue="1" operator="equal">
      <formula>"A calculer"</formula>
    </cfRule>
  </conditionalFormatting>
  <conditionalFormatting sqref="I1:I70 I72:I82 I84:I92 I94:I100 I102:I107 I109:I111 I115:I118 I120:I126 I130:I132 I134:I137 I139:I145 I147:I151 I155:I157 I159:I167 I169:I174 I176:I179 I181:I189 I191:I196 I198:I202 I206 I210:I214 I216:I226 I228:I233 I235:I241 I243:I252 I254:I260 I262:I270 I272:I276 I278:I280 I284:I286 I288:I294 I296:I300 I302:I306 I308:I313 I315:I318 I322:I324 I326:I329 I331:I336 I338:I344 I346:I351 I355:I357 I359:I371 I373:I378 I380:I383 I385:I396 I398:I402 I404:I408 I412 I417 I421 I428">
    <cfRule type="cellIs" dxfId="11" priority="13" stopIfTrue="1" operator="equal">
      <formula>"Non totalisé"</formula>
    </cfRule>
    <cfRule type="cellIs" dxfId="10" priority="14" stopIfTrue="1" operator="equal">
      <formula>"Variante"</formula>
    </cfRule>
    <cfRule type="cellIs" dxfId="9" priority="15" stopIfTrue="1" operator="equal">
      <formula>"Option"</formula>
    </cfRule>
  </conditionalFormatting>
  <conditionalFormatting sqref="I430:I435 I437:I441">
    <cfRule type="cellIs" dxfId="8" priority="9" stopIfTrue="1" operator="equal">
      <formula>"Non totalisé"</formula>
    </cfRule>
    <cfRule type="cellIs" dxfId="7" priority="10" stopIfTrue="1" operator="equal">
      <formula>"Variante"</formula>
    </cfRule>
    <cfRule type="cellIs" dxfId="6" priority="11" stopIfTrue="1" operator="equal">
      <formula>"Option"</formula>
    </cfRule>
  </conditionalFormatting>
  <conditionalFormatting sqref="I445:I450 I452:I455 I457:I461">
    <cfRule type="cellIs" dxfId="5" priority="5" stopIfTrue="1" operator="equal">
      <formula>"Non totalisé"</formula>
    </cfRule>
    <cfRule type="cellIs" dxfId="4" priority="6" stopIfTrue="1" operator="equal">
      <formula>"Variante"</formula>
    </cfRule>
    <cfRule type="cellIs" dxfId="3" priority="7" stopIfTrue="1" operator="equal">
      <formula>"Option"</formula>
    </cfRule>
  </conditionalFormatting>
  <conditionalFormatting sqref="I465:I470 I472:I475 I477:I484 I488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n°5 PLATRERIE - ISOLATION - PEINTURES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199D-3428-4922-8459-40E3DFF85889}">
  <sheetPr>
    <pageSetUpPr fitToPage="1"/>
  </sheetPr>
  <dimension ref="B1:L697"/>
  <sheetViews>
    <sheetView zoomScaleNormal="100" workbookViewId="0">
      <selection activeCell="O28" sqref="O28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29"/>
      <c r="C1" s="127"/>
      <c r="D1" s="1"/>
      <c r="E1" s="1"/>
      <c r="F1" s="1"/>
      <c r="G1" s="1"/>
      <c r="H1" s="1"/>
      <c r="I1" s="2"/>
    </row>
    <row r="2" spans="2:9" ht="9.1999999999999993" customHeight="1" x14ac:dyDescent="0.2">
      <c r="B2" s="130"/>
      <c r="C2" s="128"/>
      <c r="E2" s="120"/>
      <c r="F2" s="120"/>
      <c r="G2" s="120"/>
      <c r="H2" s="120"/>
      <c r="I2" s="3"/>
    </row>
    <row r="3" spans="2:9" ht="9.1999999999999993" customHeight="1" x14ac:dyDescent="0.2">
      <c r="B3" s="130"/>
      <c r="C3" s="128"/>
      <c r="E3" s="120"/>
      <c r="F3" s="120"/>
      <c r="G3" s="120"/>
      <c r="H3" s="120"/>
      <c r="I3" s="3"/>
    </row>
    <row r="4" spans="2:9" ht="9.1999999999999993" customHeight="1" x14ac:dyDescent="0.2">
      <c r="B4" s="130"/>
      <c r="C4" s="128"/>
      <c r="E4" s="120"/>
      <c r="F4" s="120"/>
      <c r="G4" s="120"/>
      <c r="H4" s="120"/>
      <c r="I4" s="3"/>
    </row>
    <row r="5" spans="2:9" ht="9.1999999999999993" customHeight="1" x14ac:dyDescent="0.2">
      <c r="B5" s="130"/>
      <c r="C5" s="128"/>
      <c r="E5" s="120"/>
      <c r="F5" s="120"/>
      <c r="G5" s="120"/>
      <c r="H5" s="120"/>
      <c r="I5" s="3"/>
    </row>
    <row r="6" spans="2:9" ht="9.1999999999999993" customHeight="1" x14ac:dyDescent="0.2">
      <c r="B6" s="130"/>
      <c r="C6" s="128"/>
      <c r="E6" s="120"/>
      <c r="F6" s="120"/>
      <c r="G6" s="120"/>
      <c r="H6" s="120"/>
      <c r="I6" s="3"/>
    </row>
    <row r="7" spans="2:9" ht="9.1999999999999993" customHeight="1" x14ac:dyDescent="0.2">
      <c r="B7" s="130"/>
      <c r="C7" s="128"/>
      <c r="E7" s="120"/>
      <c r="F7" s="120"/>
      <c r="G7" s="120"/>
      <c r="H7" s="120"/>
      <c r="I7" s="3"/>
    </row>
    <row r="8" spans="2:9" ht="9.1999999999999993" customHeight="1" x14ac:dyDescent="0.2">
      <c r="B8" s="116"/>
      <c r="C8" s="115"/>
      <c r="E8" s="120"/>
      <c r="F8" s="120"/>
      <c r="G8" s="120"/>
      <c r="H8" s="120"/>
      <c r="I8" s="3"/>
    </row>
    <row r="9" spans="2:9" ht="9.1999999999999993" customHeight="1" x14ac:dyDescent="0.2">
      <c r="B9" s="116"/>
      <c r="C9" s="115"/>
      <c r="E9" s="120"/>
      <c r="F9" s="120"/>
      <c r="G9" s="120"/>
      <c r="H9" s="120"/>
      <c r="I9" s="3"/>
    </row>
    <row r="10" spans="2:9" ht="9.1999999999999993" customHeight="1" x14ac:dyDescent="0.2">
      <c r="B10" s="116"/>
      <c r="C10" s="115"/>
      <c r="E10" s="120"/>
      <c r="F10" s="120"/>
      <c r="G10" s="120"/>
      <c r="H10" s="120"/>
      <c r="I10" s="3"/>
    </row>
    <row r="11" spans="2:9" ht="9.1999999999999993" customHeight="1" x14ac:dyDescent="0.2">
      <c r="B11" s="116"/>
      <c r="C11" s="115"/>
      <c r="D11" s="29"/>
      <c r="E11" s="121" t="str">
        <f>IF(Paramètres!$C$5&lt;&gt;"", Paramètres!$C$5, "")</f>
        <v>Aménagement du service transport - lot 371</v>
      </c>
      <c r="F11" s="122"/>
      <c r="G11" s="122"/>
      <c r="H11" s="122"/>
      <c r="I11" s="30"/>
    </row>
    <row r="12" spans="2:9" ht="9.1999999999999993" customHeight="1" x14ac:dyDescent="0.2">
      <c r="B12" s="116"/>
      <c r="C12" s="115"/>
      <c r="D12" s="29"/>
      <c r="E12" s="122"/>
      <c r="F12" s="122"/>
      <c r="G12" s="122"/>
      <c r="H12" s="122"/>
      <c r="I12" s="30"/>
    </row>
    <row r="13" spans="2:9" ht="9.1999999999999993" customHeight="1" x14ac:dyDescent="0.2">
      <c r="B13" s="116"/>
      <c r="C13" s="115"/>
      <c r="D13" s="29"/>
      <c r="E13" s="122"/>
      <c r="F13" s="122"/>
      <c r="G13" s="122"/>
      <c r="H13" s="122"/>
      <c r="I13" s="30"/>
    </row>
    <row r="14" spans="2:9" ht="9.1999999999999993" customHeight="1" x14ac:dyDescent="0.2">
      <c r="B14" s="116"/>
      <c r="C14" s="115"/>
      <c r="D14" s="29"/>
      <c r="E14" s="122"/>
      <c r="F14" s="122"/>
      <c r="G14" s="122"/>
      <c r="H14" s="122"/>
      <c r="I14" s="30"/>
    </row>
    <row r="15" spans="2:9" ht="9.1999999999999993" customHeight="1" x14ac:dyDescent="0.2">
      <c r="B15" s="116"/>
      <c r="C15" s="115"/>
      <c r="D15" s="29"/>
      <c r="E15" s="122"/>
      <c r="F15" s="122"/>
      <c r="G15" s="122"/>
      <c r="H15" s="122"/>
      <c r="I15" s="30"/>
    </row>
    <row r="16" spans="2:9" ht="9.1999999999999993" customHeight="1" x14ac:dyDescent="0.2">
      <c r="B16" s="116"/>
      <c r="C16" s="115"/>
      <c r="E16" s="122"/>
      <c r="F16" s="122"/>
      <c r="G16" s="122"/>
      <c r="H16" s="122"/>
      <c r="I16" s="3"/>
    </row>
    <row r="17" spans="2:12" ht="9.1999999999999993" customHeight="1" x14ac:dyDescent="0.2">
      <c r="B17" s="116"/>
      <c r="C17" s="115"/>
      <c r="E17" s="122"/>
      <c r="F17" s="122"/>
      <c r="G17" s="122"/>
      <c r="H17" s="122"/>
      <c r="I17" s="3"/>
    </row>
    <row r="18" spans="2:12" ht="9.1999999999999993" customHeight="1" x14ac:dyDescent="0.2">
      <c r="B18" s="116"/>
      <c r="C18" s="115"/>
      <c r="E18" s="122"/>
      <c r="F18" s="122"/>
      <c r="G18" s="122"/>
      <c r="H18" s="122"/>
      <c r="I18" s="3"/>
    </row>
    <row r="19" spans="2:12" ht="9.1999999999999993" customHeight="1" x14ac:dyDescent="0.2">
      <c r="B19" s="116"/>
      <c r="C19" s="115"/>
      <c r="E19" s="122"/>
      <c r="F19" s="122"/>
      <c r="G19" s="122"/>
      <c r="H19" s="122"/>
      <c r="I19" s="3"/>
    </row>
    <row r="20" spans="2:12" ht="9.1999999999999993" customHeight="1" x14ac:dyDescent="0.2">
      <c r="B20" s="116"/>
      <c r="C20" s="115"/>
      <c r="D20" s="29"/>
      <c r="E20" s="121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22"/>
      <c r="G20" s="122"/>
      <c r="H20" s="122"/>
      <c r="I20" s="24"/>
    </row>
    <row r="21" spans="2:12" ht="9.1999999999999993" customHeight="1" x14ac:dyDescent="0.3">
      <c r="B21" s="116"/>
      <c r="C21" s="115"/>
      <c r="D21" s="29"/>
      <c r="E21" s="122"/>
      <c r="F21" s="122"/>
      <c r="G21" s="122"/>
      <c r="H21" s="122"/>
      <c r="I21" s="25"/>
    </row>
    <row r="22" spans="2:12" ht="9.1999999999999993" customHeight="1" x14ac:dyDescent="0.3">
      <c r="B22" s="116"/>
      <c r="C22" s="115"/>
      <c r="D22" s="29"/>
      <c r="E22" s="122"/>
      <c r="F22" s="122"/>
      <c r="G22" s="122"/>
      <c r="H22" s="122"/>
      <c r="I22" s="25"/>
    </row>
    <row r="23" spans="2:12" ht="9.1999999999999993" customHeight="1" x14ac:dyDescent="0.2">
      <c r="B23" s="116"/>
      <c r="C23" s="115"/>
      <c r="D23" s="29"/>
      <c r="E23" s="122"/>
      <c r="F23" s="122"/>
      <c r="G23" s="122"/>
      <c r="H23" s="122"/>
      <c r="I23" s="24"/>
    </row>
    <row r="24" spans="2:12" ht="9.1999999999999993" customHeight="1" x14ac:dyDescent="0.2">
      <c r="B24" s="116"/>
      <c r="C24" s="115"/>
      <c r="D24" s="29"/>
      <c r="E24" s="122"/>
      <c r="F24" s="122"/>
      <c r="G24" s="122"/>
      <c r="H24" s="122"/>
      <c r="I24" s="24"/>
    </row>
    <row r="25" spans="2:12" ht="9.1999999999999993" customHeight="1" x14ac:dyDescent="0.2">
      <c r="B25" s="116"/>
      <c r="C25" s="115"/>
      <c r="E25" s="122"/>
      <c r="F25" s="122"/>
      <c r="G25" s="122"/>
      <c r="H25" s="122"/>
      <c r="I25" s="3"/>
    </row>
    <row r="26" spans="2:12" ht="9.1999999999999993" customHeight="1" x14ac:dyDescent="0.2">
      <c r="B26" s="116"/>
      <c r="C26" s="115"/>
      <c r="E26" s="122"/>
      <c r="F26" s="122"/>
      <c r="G26" s="122"/>
      <c r="H26" s="122"/>
      <c r="I26" s="3"/>
    </row>
    <row r="27" spans="2:12" ht="9.1999999999999993" customHeight="1" x14ac:dyDescent="0.2">
      <c r="B27" s="116"/>
      <c r="C27" s="115"/>
      <c r="E27" s="122"/>
      <c r="F27" s="122"/>
      <c r="G27" s="122"/>
      <c r="H27" s="122"/>
      <c r="I27" s="3"/>
      <c r="J27" s="4"/>
      <c r="K27" s="4"/>
      <c r="L27" s="4"/>
    </row>
    <row r="28" spans="2:12" ht="9.1999999999999993" customHeight="1" x14ac:dyDescent="0.2">
      <c r="B28" s="116"/>
      <c r="C28" s="115"/>
      <c r="D28" s="29"/>
      <c r="E28" s="123"/>
      <c r="F28" s="120"/>
      <c r="G28" s="120"/>
      <c r="H28" s="120"/>
      <c r="I28" s="26"/>
    </row>
    <row r="29" spans="2:12" ht="9.1999999999999993" customHeight="1" x14ac:dyDescent="0.2">
      <c r="B29" s="116"/>
      <c r="C29" s="115"/>
      <c r="D29" s="29"/>
      <c r="E29" s="120"/>
      <c r="F29" s="120"/>
      <c r="G29" s="120"/>
      <c r="H29" s="120"/>
      <c r="I29" s="26"/>
    </row>
    <row r="30" spans="2:12" ht="9.1999999999999993" customHeight="1" x14ac:dyDescent="0.2">
      <c r="B30" s="116"/>
      <c r="C30" s="115"/>
      <c r="D30" s="29"/>
      <c r="E30" s="120"/>
      <c r="F30" s="120"/>
      <c r="G30" s="120"/>
      <c r="H30" s="120"/>
      <c r="I30" s="26"/>
    </row>
    <row r="31" spans="2:12" ht="9.1999999999999993" customHeight="1" x14ac:dyDescent="0.2">
      <c r="B31" s="116"/>
      <c r="C31" s="115"/>
      <c r="D31" s="29"/>
      <c r="E31" s="120"/>
      <c r="F31" s="120"/>
      <c r="G31" s="120"/>
      <c r="H31" s="120"/>
      <c r="I31" s="26"/>
    </row>
    <row r="32" spans="2:12" ht="9.1999999999999993" customHeight="1" x14ac:dyDescent="0.2">
      <c r="B32" s="116"/>
      <c r="C32" s="115"/>
      <c r="D32" s="29"/>
      <c r="E32" s="120"/>
      <c r="F32" s="120"/>
      <c r="G32" s="120"/>
      <c r="H32" s="120"/>
      <c r="I32" s="26"/>
    </row>
    <row r="33" spans="2:9" ht="9.1999999999999993" customHeight="1" x14ac:dyDescent="0.2">
      <c r="B33" s="116"/>
      <c r="C33" s="115"/>
      <c r="D33" s="29"/>
      <c r="E33" s="120"/>
      <c r="F33" s="120"/>
      <c r="G33" s="120"/>
      <c r="H33" s="120"/>
      <c r="I33" s="26"/>
    </row>
    <row r="34" spans="2:9" ht="9.1999999999999993" customHeight="1" x14ac:dyDescent="0.2">
      <c r="B34" s="116"/>
      <c r="C34" s="115"/>
      <c r="D34" s="29"/>
      <c r="E34" s="120"/>
      <c r="F34" s="120"/>
      <c r="G34" s="120"/>
      <c r="H34" s="120"/>
      <c r="I34" s="26"/>
    </row>
    <row r="35" spans="2:9" ht="9.1999999999999993" customHeight="1" x14ac:dyDescent="0.2">
      <c r="B35" s="116"/>
      <c r="C35" s="115"/>
      <c r="D35" s="29"/>
      <c r="E35" s="120"/>
      <c r="F35" s="120"/>
      <c r="G35" s="120"/>
      <c r="H35" s="120"/>
      <c r="I35" s="26"/>
    </row>
    <row r="36" spans="2:9" ht="9.1999999999999993" customHeight="1" x14ac:dyDescent="0.2">
      <c r="B36" s="116"/>
      <c r="C36" s="115"/>
      <c r="D36" s="29"/>
      <c r="E36" s="120"/>
      <c r="F36" s="120"/>
      <c r="G36" s="120"/>
      <c r="H36" s="120"/>
      <c r="I36" s="26"/>
    </row>
    <row r="37" spans="2:9" ht="9.1999999999999993" customHeight="1" x14ac:dyDescent="0.2">
      <c r="B37" s="116"/>
      <c r="C37" s="115"/>
      <c r="D37" s="29"/>
      <c r="E37" s="120"/>
      <c r="F37" s="120"/>
      <c r="G37" s="120"/>
      <c r="H37" s="120"/>
      <c r="I37" s="26"/>
    </row>
    <row r="38" spans="2:9" ht="9.1999999999999993" customHeight="1" x14ac:dyDescent="0.2">
      <c r="B38" s="116"/>
      <c r="C38" s="115"/>
      <c r="D38" s="29"/>
      <c r="E38" s="120"/>
      <c r="F38" s="120"/>
      <c r="G38" s="120"/>
      <c r="H38" s="120"/>
      <c r="I38" s="26"/>
    </row>
    <row r="39" spans="2:9" ht="9.1999999999999993" customHeight="1" x14ac:dyDescent="0.2">
      <c r="B39" s="116"/>
      <c r="C39" s="115"/>
      <c r="D39" s="29"/>
      <c r="E39" s="120"/>
      <c r="F39" s="120"/>
      <c r="G39" s="120"/>
      <c r="H39" s="120"/>
      <c r="I39" s="26"/>
    </row>
    <row r="40" spans="2:9" ht="9.1999999999999993" customHeight="1" x14ac:dyDescent="0.2">
      <c r="B40" s="116"/>
      <c r="C40" s="115"/>
      <c r="D40" s="29"/>
      <c r="E40" s="120"/>
      <c r="F40" s="120"/>
      <c r="G40" s="120"/>
      <c r="H40" s="120"/>
      <c r="I40" s="26"/>
    </row>
    <row r="41" spans="2:9" ht="9.1999999999999993" customHeight="1" x14ac:dyDescent="0.2">
      <c r="B41" s="116"/>
      <c r="C41" s="115"/>
      <c r="D41" s="29"/>
      <c r="E41" s="120"/>
      <c r="F41" s="120"/>
      <c r="G41" s="120"/>
      <c r="H41" s="120"/>
      <c r="I41" s="26"/>
    </row>
    <row r="42" spans="2:9" ht="9.1999999999999993" customHeight="1" x14ac:dyDescent="0.2">
      <c r="B42" s="116"/>
      <c r="C42" s="115"/>
      <c r="D42" s="29"/>
      <c r="E42" s="120"/>
      <c r="F42" s="120"/>
      <c r="G42" s="120"/>
      <c r="H42" s="120"/>
      <c r="I42" s="26"/>
    </row>
    <row r="43" spans="2:9" ht="9.1999999999999993" customHeight="1" x14ac:dyDescent="0.2">
      <c r="B43" s="116"/>
      <c r="C43" s="115"/>
      <c r="D43" s="29"/>
      <c r="E43" s="120"/>
      <c r="F43" s="120"/>
      <c r="G43" s="120"/>
      <c r="H43" s="120"/>
      <c r="I43" s="26"/>
    </row>
    <row r="44" spans="2:9" ht="9.1999999999999993" customHeight="1" x14ac:dyDescent="0.2">
      <c r="B44" s="116"/>
      <c r="C44" s="115"/>
      <c r="E44" s="120"/>
      <c r="F44" s="120"/>
      <c r="G44" s="120"/>
      <c r="H44" s="120"/>
      <c r="I44" s="3"/>
    </row>
    <row r="45" spans="2:9" ht="9.1999999999999993" customHeight="1" x14ac:dyDescent="0.2">
      <c r="B45" s="116"/>
      <c r="C45" s="115"/>
      <c r="D45" s="29"/>
      <c r="E45" s="120"/>
      <c r="F45" s="120"/>
      <c r="G45" s="120"/>
      <c r="H45" s="120"/>
      <c r="I45" s="32"/>
    </row>
    <row r="46" spans="2:9" ht="9.1999999999999993" customHeight="1" x14ac:dyDescent="0.2">
      <c r="B46" s="116"/>
      <c r="C46" s="115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16"/>
      <c r="C47" s="115"/>
      <c r="D47" s="29"/>
      <c r="E47" s="125" t="s">
        <v>292</v>
      </c>
      <c r="F47" s="125"/>
      <c r="G47" s="125"/>
      <c r="H47" s="125"/>
      <c r="I47" s="32"/>
    </row>
    <row r="48" spans="2:9" ht="9.1999999999999993" customHeight="1" x14ac:dyDescent="0.2">
      <c r="B48" s="116"/>
      <c r="C48" s="115"/>
      <c r="E48" s="125"/>
      <c r="F48" s="125"/>
      <c r="G48" s="125"/>
      <c r="H48" s="125"/>
      <c r="I48" s="3"/>
    </row>
    <row r="49" spans="2:9" ht="9.1999999999999993" customHeight="1" x14ac:dyDescent="0.2">
      <c r="B49" s="116"/>
      <c r="C49" s="115"/>
      <c r="D49" s="29"/>
      <c r="E49" s="125"/>
      <c r="F49" s="125"/>
      <c r="G49" s="125"/>
      <c r="H49" s="125"/>
      <c r="I49" s="33"/>
    </row>
    <row r="50" spans="2:9" ht="9.1999999999999993" customHeight="1" x14ac:dyDescent="0.2">
      <c r="B50" s="116"/>
      <c r="C50" s="115"/>
      <c r="D50" s="29"/>
      <c r="E50" s="125"/>
      <c r="F50" s="125"/>
      <c r="G50" s="125"/>
      <c r="H50" s="125"/>
      <c r="I50" s="33"/>
    </row>
    <row r="51" spans="2:9" ht="9.1999999999999993" customHeight="1" x14ac:dyDescent="0.2">
      <c r="B51" s="116"/>
      <c r="C51" s="115"/>
      <c r="D51" s="29"/>
      <c r="E51" s="125"/>
      <c r="F51" s="125"/>
      <c r="G51" s="125"/>
      <c r="H51" s="125"/>
      <c r="I51" s="33"/>
    </row>
    <row r="52" spans="2:9" ht="9.1999999999999993" customHeight="1" x14ac:dyDescent="0.2">
      <c r="B52" s="116"/>
      <c r="C52" s="115"/>
      <c r="D52" s="29"/>
      <c r="E52" s="125"/>
      <c r="F52" s="125"/>
      <c r="G52" s="125"/>
      <c r="H52" s="125"/>
      <c r="I52" s="33"/>
    </row>
    <row r="53" spans="2:9" ht="9.1999999999999993" customHeight="1" x14ac:dyDescent="0.2">
      <c r="B53" s="116"/>
      <c r="C53" s="115"/>
      <c r="D53" s="29"/>
      <c r="E53" s="125"/>
      <c r="F53" s="125"/>
      <c r="G53" s="125"/>
      <c r="H53" s="125"/>
      <c r="I53" s="33"/>
    </row>
    <row r="54" spans="2:9" ht="9.1999999999999993" customHeight="1" x14ac:dyDescent="0.2">
      <c r="B54" s="116"/>
      <c r="C54" s="115"/>
      <c r="D54" s="29"/>
      <c r="E54" s="125"/>
      <c r="F54" s="125"/>
      <c r="G54" s="125"/>
      <c r="H54" s="125"/>
      <c r="I54" s="33"/>
    </row>
    <row r="55" spans="2:9" ht="9.1999999999999993" customHeight="1" x14ac:dyDescent="0.2">
      <c r="B55" s="116"/>
      <c r="C55" s="115"/>
      <c r="D55" s="29"/>
      <c r="E55" s="125"/>
      <c r="F55" s="125"/>
      <c r="G55" s="125"/>
      <c r="H55" s="125"/>
      <c r="I55" s="33"/>
    </row>
    <row r="56" spans="2:9" ht="9.1999999999999993" customHeight="1" x14ac:dyDescent="0.2">
      <c r="B56" s="116"/>
      <c r="C56" s="115"/>
      <c r="D56" s="29"/>
      <c r="E56" s="125"/>
      <c r="F56" s="125"/>
      <c r="G56" s="125"/>
      <c r="H56" s="125"/>
      <c r="I56" s="33"/>
    </row>
    <row r="57" spans="2:9" ht="9.1999999999999993" customHeight="1" x14ac:dyDescent="0.2">
      <c r="B57" s="114" t="s">
        <v>296</v>
      </c>
      <c r="C57" s="115"/>
      <c r="E57" s="125"/>
      <c r="F57" s="125"/>
      <c r="G57" s="125"/>
      <c r="H57" s="125"/>
      <c r="I57" s="3"/>
    </row>
    <row r="58" spans="2:9" ht="9.1999999999999993" customHeight="1" x14ac:dyDescent="0.2">
      <c r="B58" s="116"/>
      <c r="C58" s="115"/>
      <c r="E58" s="125"/>
      <c r="F58" s="125"/>
      <c r="G58" s="125"/>
      <c r="H58" s="125"/>
      <c r="I58" s="3"/>
    </row>
    <row r="59" spans="2:9" ht="9.1999999999999993" customHeight="1" x14ac:dyDescent="0.2">
      <c r="B59" s="116"/>
      <c r="C59" s="115"/>
      <c r="I59" s="3"/>
    </row>
    <row r="60" spans="2:9" ht="9.1999999999999993" customHeight="1" x14ac:dyDescent="0.2">
      <c r="B60" s="116"/>
      <c r="C60" s="115"/>
      <c r="E60" s="123" t="str">
        <f xml:space="preserve"> IF(Paramètres!$C$9&lt;&gt;"", Paramètres!$C$9, "")</f>
        <v>Lot n°5</v>
      </c>
      <c r="F60" s="126"/>
      <c r="G60" s="126"/>
      <c r="H60" s="126"/>
      <c r="I60" s="3"/>
    </row>
    <row r="61" spans="2:9" ht="9.1999999999999993" customHeight="1" x14ac:dyDescent="0.2">
      <c r="B61" s="116"/>
      <c r="C61" s="115"/>
      <c r="E61" s="126"/>
      <c r="F61" s="126"/>
      <c r="G61" s="126"/>
      <c r="H61" s="126"/>
      <c r="I61" s="3"/>
    </row>
    <row r="62" spans="2:9" ht="9.1999999999999993" customHeight="1" x14ac:dyDescent="0.2">
      <c r="B62" s="116"/>
      <c r="C62" s="115"/>
      <c r="E62" s="126"/>
      <c r="F62" s="126"/>
      <c r="G62" s="126"/>
      <c r="H62" s="126"/>
      <c r="I62" s="3"/>
    </row>
    <row r="63" spans="2:9" ht="9.1999999999999993" customHeight="1" x14ac:dyDescent="0.2">
      <c r="B63" s="116"/>
      <c r="C63" s="115"/>
      <c r="E63" s="124" t="str">
        <f xml:space="preserve"> IF(Paramètres!$C$11&lt;&gt;"", Paramètres!$C$11, "")</f>
        <v>PLATRERIE - ISOLATION - PEINTURES</v>
      </c>
      <c r="F63" s="124"/>
      <c r="G63" s="124"/>
      <c r="H63" s="124"/>
      <c r="I63" s="3"/>
    </row>
    <row r="64" spans="2:9" ht="9.1999999999999993" customHeight="1" x14ac:dyDescent="0.2">
      <c r="B64" s="114" t="s">
        <v>295</v>
      </c>
      <c r="C64" s="115"/>
      <c r="E64" s="124"/>
      <c r="F64" s="124"/>
      <c r="G64" s="124"/>
      <c r="H64" s="124"/>
      <c r="I64" s="3"/>
    </row>
    <row r="65" spans="2:9" ht="9.1999999999999993" customHeight="1" x14ac:dyDescent="0.2">
      <c r="B65" s="116"/>
      <c r="C65" s="115"/>
      <c r="E65" s="124"/>
      <c r="F65" s="124"/>
      <c r="G65" s="124"/>
      <c r="H65" s="124"/>
      <c r="I65" s="3"/>
    </row>
    <row r="66" spans="2:9" ht="9.1999999999999993" customHeight="1" x14ac:dyDescent="0.2">
      <c r="B66" s="116"/>
      <c r="C66" s="115"/>
      <c r="E66" s="124"/>
      <c r="F66" s="124"/>
      <c r="G66" s="124"/>
      <c r="H66" s="124"/>
      <c r="I66" s="3"/>
    </row>
    <row r="67" spans="2:9" ht="9.1999999999999993" customHeight="1" x14ac:dyDescent="0.2">
      <c r="B67" s="116"/>
      <c r="C67" s="115"/>
      <c r="E67" s="124"/>
      <c r="F67" s="124"/>
      <c r="G67" s="124"/>
      <c r="H67" s="124"/>
      <c r="I67" s="3"/>
    </row>
    <row r="68" spans="2:9" ht="9.1999999999999993" customHeight="1" x14ac:dyDescent="0.2">
      <c r="B68" s="116"/>
      <c r="C68" s="115"/>
      <c r="E68" s="124"/>
      <c r="F68" s="124"/>
      <c r="G68" s="124"/>
      <c r="H68" s="124"/>
      <c r="I68" s="3"/>
    </row>
    <row r="69" spans="2:9" ht="9.1999999999999993" customHeight="1" x14ac:dyDescent="0.2">
      <c r="B69" s="116"/>
      <c r="C69" s="115"/>
      <c r="E69" s="124"/>
      <c r="F69" s="124"/>
      <c r="G69" s="124"/>
      <c r="H69" s="124"/>
      <c r="I69" s="3"/>
    </row>
    <row r="70" spans="2:9" ht="9.1999999999999993" customHeight="1" x14ac:dyDescent="0.2">
      <c r="B70" s="116"/>
      <c r="C70" s="115"/>
      <c r="F70" s="4"/>
      <c r="G70" s="4"/>
      <c r="I70" s="3"/>
    </row>
    <row r="71" spans="2:9" ht="9.1999999999999993" customHeight="1" x14ac:dyDescent="0.2">
      <c r="B71" s="114" t="s">
        <v>294</v>
      </c>
      <c r="C71" s="115"/>
      <c r="I71" s="3"/>
    </row>
    <row r="72" spans="2:9" ht="9.1999999999999993" customHeight="1" x14ac:dyDescent="0.2">
      <c r="B72" s="116"/>
      <c r="C72" s="115"/>
      <c r="I72" s="3"/>
    </row>
    <row r="73" spans="2:9" ht="9.1999999999999993" customHeight="1" x14ac:dyDescent="0.2">
      <c r="B73" s="116"/>
      <c r="C73" s="115"/>
      <c r="I73" s="3"/>
    </row>
    <row r="74" spans="2:9" ht="9.1999999999999993" customHeight="1" x14ac:dyDescent="0.2">
      <c r="B74" s="116"/>
      <c r="C74" s="115"/>
      <c r="I74" s="3"/>
    </row>
    <row r="75" spans="2:9" ht="9.1999999999999993" customHeight="1" x14ac:dyDescent="0.2">
      <c r="B75" s="116"/>
      <c r="C75" s="115"/>
      <c r="I75" s="3"/>
    </row>
    <row r="76" spans="2:9" ht="9.1999999999999993" customHeight="1" x14ac:dyDescent="0.2">
      <c r="B76" s="116"/>
      <c r="C76" s="115"/>
      <c r="I76" s="3"/>
    </row>
    <row r="77" spans="2:9" ht="9.1999999999999993" customHeight="1" x14ac:dyDescent="0.2">
      <c r="B77" s="116"/>
      <c r="C77" s="115"/>
      <c r="I77" s="3"/>
    </row>
    <row r="78" spans="2:9" ht="9.1999999999999993" customHeight="1" x14ac:dyDescent="0.2">
      <c r="B78" s="114" t="s">
        <v>293</v>
      </c>
      <c r="C78" s="115"/>
      <c r="F78" s="119" t="s">
        <v>0</v>
      </c>
      <c r="G78" s="119" t="str">
        <f>IF(Paramètres!$C$7&lt;&gt;"", Paramètres!$C$7, "")</f>
        <v/>
      </c>
      <c r="I78" s="3"/>
    </row>
    <row r="79" spans="2:9" ht="9.1999999999999993" customHeight="1" x14ac:dyDescent="0.2">
      <c r="B79" s="116"/>
      <c r="C79" s="115"/>
      <c r="F79" s="118"/>
      <c r="G79" s="118"/>
      <c r="I79" s="3"/>
    </row>
    <row r="80" spans="2:9" ht="9.1999999999999993" customHeight="1" x14ac:dyDescent="0.2">
      <c r="B80" s="116"/>
      <c r="C80" s="115"/>
      <c r="F80" s="119" t="s">
        <v>1</v>
      </c>
      <c r="G80" s="117">
        <f>IF(Paramètres!$C$13&lt;&gt;"", Paramètres!$C$13, "")</f>
        <v>45847</v>
      </c>
      <c r="I80" s="3"/>
    </row>
    <row r="81" spans="2:9" ht="9.1999999999999993" customHeight="1" x14ac:dyDescent="0.2">
      <c r="B81" s="116"/>
      <c r="C81" s="115"/>
      <c r="F81" s="118"/>
      <c r="G81" s="118"/>
      <c r="I81" s="3"/>
    </row>
    <row r="82" spans="2:9" ht="9.1999999999999993" customHeight="1" x14ac:dyDescent="0.2">
      <c r="B82" s="116"/>
      <c r="C82" s="115"/>
      <c r="F82" s="119" t="s">
        <v>21</v>
      </c>
      <c r="G82" s="119" t="str">
        <f>IF(Paramètres!$C$15&lt;&gt;"", Paramètres!$C$15, "")</f>
        <v>PRO</v>
      </c>
      <c r="I82" s="3"/>
    </row>
    <row r="83" spans="2:9" ht="9.1999999999999993" customHeight="1" x14ac:dyDescent="0.2">
      <c r="B83" s="116"/>
      <c r="C83" s="115"/>
      <c r="F83" s="118"/>
      <c r="G83" s="118"/>
      <c r="I83" s="3"/>
    </row>
    <row r="84" spans="2:9" ht="9.1999999999999993" customHeight="1" x14ac:dyDescent="0.2">
      <c r="B84" s="116"/>
      <c r="C84" s="115"/>
      <c r="F84" s="119" t="s">
        <v>2</v>
      </c>
      <c r="G84" s="119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18"/>
      <c r="G85" s="118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544EF-88D1-4470-9325-2E4F199104CF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31" t="s">
        <v>297</v>
      </c>
      <c r="D3" s="132"/>
      <c r="E3" s="132"/>
      <c r="F3" s="132"/>
      <c r="G3" s="132"/>
      <c r="H3" s="132"/>
      <c r="I3" s="132"/>
      <c r="J3" s="133"/>
    </row>
    <row r="5" spans="1:10" ht="25.5" customHeight="1" x14ac:dyDescent="0.2">
      <c r="A5" s="8" t="s">
        <v>7</v>
      </c>
      <c r="B5" s="10" t="s">
        <v>5</v>
      </c>
      <c r="C5" s="131" t="s">
        <v>298</v>
      </c>
      <c r="D5" s="132"/>
      <c r="E5" s="132"/>
      <c r="F5" s="132"/>
      <c r="G5" s="132"/>
      <c r="H5" s="132"/>
      <c r="I5" s="132"/>
      <c r="J5" s="133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61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31" t="s">
        <v>62</v>
      </c>
      <c r="D11" s="132"/>
      <c r="E11" s="132"/>
      <c r="F11" s="132"/>
      <c r="G11" s="132"/>
      <c r="H11" s="132"/>
      <c r="I11" s="132"/>
      <c r="J11" s="133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299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34" t="s">
        <v>300</v>
      </c>
      <c r="D24" s="132"/>
      <c r="E24" s="132"/>
      <c r="F24" s="132"/>
      <c r="G24" s="132"/>
      <c r="H24" s="132"/>
      <c r="I24" s="132"/>
      <c r="J24" s="133"/>
    </row>
    <row r="26" spans="1:10" x14ac:dyDescent="0.2">
      <c r="A26" s="8">
        <v>11</v>
      </c>
      <c r="B26" s="10" t="s">
        <v>29</v>
      </c>
      <c r="C26" s="39" t="s">
        <v>301</v>
      </c>
    </row>
    <row r="28" spans="1:10" x14ac:dyDescent="0.2">
      <c r="A28" s="8">
        <v>12</v>
      </c>
      <c r="B28" s="10" t="s">
        <v>30</v>
      </c>
      <c r="C28" s="131"/>
      <c r="D28" s="132"/>
      <c r="E28" s="132"/>
      <c r="F28" s="132"/>
      <c r="G28" s="132"/>
      <c r="H28" s="132"/>
      <c r="I28" s="132"/>
      <c r="J28" s="133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0FDB8-02C5-42C2-809B-12936086851C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302</v>
      </c>
      <c r="B1" t="s">
        <v>303</v>
      </c>
    </row>
    <row r="2" spans="1:2" x14ac:dyDescent="0.2">
      <c r="A2" t="s">
        <v>304</v>
      </c>
      <c r="B2" t="s">
        <v>297</v>
      </c>
    </row>
    <row r="3" spans="1:2" x14ac:dyDescent="0.2">
      <c r="A3" t="s">
        <v>305</v>
      </c>
      <c r="B3">
        <v>1</v>
      </c>
    </row>
    <row r="4" spans="1:2" x14ac:dyDescent="0.2">
      <c r="A4" t="s">
        <v>306</v>
      </c>
      <c r="B4">
        <v>0</v>
      </c>
    </row>
    <row r="5" spans="1:2" x14ac:dyDescent="0.2">
      <c r="A5" t="s">
        <v>307</v>
      </c>
      <c r="B5">
        <v>0</v>
      </c>
    </row>
    <row r="6" spans="1:2" x14ac:dyDescent="0.2">
      <c r="A6" t="s">
        <v>308</v>
      </c>
      <c r="B6">
        <v>1</v>
      </c>
    </row>
    <row r="7" spans="1:2" x14ac:dyDescent="0.2">
      <c r="A7" t="s">
        <v>309</v>
      </c>
      <c r="B7">
        <v>1</v>
      </c>
    </row>
    <row r="8" spans="1:2" x14ac:dyDescent="0.2">
      <c r="A8" t="s">
        <v>310</v>
      </c>
      <c r="B8">
        <v>0</v>
      </c>
    </row>
    <row r="9" spans="1:2" x14ac:dyDescent="0.2">
      <c r="A9" t="s">
        <v>311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2025-07-22T13:35:13Z</dcterms:modified>
</cp:coreProperties>
</file>